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-240" windowWidth="17835" windowHeight="11505" tabRatio="983"/>
  </bookViews>
  <sheets>
    <sheet name="СОИ тариф на 2025" sheetId="7" r:id="rId1"/>
    <sheet name="Расходы2025 " sheetId="11" r:id="rId2"/>
    <sheet name="расчтеты с РСО" sheetId="19" r:id="rId3"/>
    <sheet name="начисл и оплата по видам услуг " sheetId="18" r:id="rId4"/>
  </sheets>
  <calcPr calcId="124519" refMode="R1C1"/>
</workbook>
</file>

<file path=xl/calcChain.xml><?xml version="1.0" encoding="utf-8"?>
<calcChain xmlns="http://schemas.openxmlformats.org/spreadsheetml/2006/main">
  <c r="N170" i="18"/>
  <c r="N169"/>
  <c r="N168"/>
  <c r="N167"/>
  <c r="N165"/>
  <c r="N164"/>
  <c r="N163"/>
  <c r="N162"/>
  <c r="N160"/>
  <c r="N159"/>
  <c r="N158"/>
  <c r="N157"/>
  <c r="N155"/>
  <c r="N154"/>
  <c r="N153"/>
  <c r="N152"/>
  <c r="N150"/>
  <c r="N149"/>
  <c r="N148"/>
  <c r="N147"/>
  <c r="N145"/>
  <c r="N144"/>
  <c r="N143"/>
  <c r="N142"/>
  <c r="N140"/>
  <c r="N139"/>
  <c r="N138"/>
  <c r="N137"/>
  <c r="N135"/>
  <c r="N134"/>
  <c r="N133"/>
  <c r="N132"/>
  <c r="N130"/>
  <c r="N129"/>
  <c r="N128"/>
  <c r="N127"/>
  <c r="N125"/>
  <c r="N124"/>
  <c r="N123"/>
  <c r="N122"/>
  <c r="N120"/>
  <c r="N119"/>
  <c r="N118"/>
  <c r="N117"/>
  <c r="N115"/>
  <c r="N114"/>
  <c r="N113"/>
  <c r="N112"/>
  <c r="N110"/>
  <c r="N109"/>
  <c r="N108"/>
  <c r="N107"/>
  <c r="N105"/>
  <c r="N104"/>
  <c r="N103"/>
  <c r="N102"/>
  <c r="N100"/>
  <c r="N99"/>
  <c r="N98"/>
  <c r="N97"/>
  <c r="N95"/>
  <c r="N94"/>
  <c r="N93"/>
  <c r="N92"/>
  <c r="N90"/>
  <c r="N89"/>
  <c r="N88"/>
  <c r="N87"/>
  <c r="N85"/>
  <c r="N84"/>
  <c r="N83"/>
  <c r="N82"/>
  <c r="N80"/>
  <c r="N79"/>
  <c r="N78"/>
  <c r="N77"/>
  <c r="N75"/>
  <c r="N74"/>
  <c r="N73"/>
  <c r="N72"/>
  <c r="N70"/>
  <c r="N69"/>
  <c r="N68"/>
  <c r="N67"/>
  <c r="N65"/>
  <c r="N64"/>
  <c r="N63"/>
  <c r="N62"/>
  <c r="N60"/>
  <c r="N59"/>
  <c r="N58"/>
  <c r="N57"/>
  <c r="N55"/>
  <c r="N54"/>
  <c r="N53"/>
  <c r="N52"/>
  <c r="N50"/>
  <c r="N49"/>
  <c r="N48"/>
  <c r="N47"/>
  <c r="N45"/>
  <c r="N44"/>
  <c r="N43"/>
  <c r="N42"/>
  <c r="N40"/>
  <c r="N39"/>
  <c r="N38"/>
  <c r="N37"/>
  <c r="N35"/>
  <c r="N34"/>
  <c r="N33"/>
  <c r="N32"/>
  <c r="N30"/>
  <c r="N29"/>
  <c r="N28"/>
  <c r="N27"/>
  <c r="N25"/>
  <c r="N24"/>
  <c r="N23"/>
  <c r="N22"/>
  <c r="N20"/>
  <c r="N19"/>
  <c r="N18"/>
  <c r="N17"/>
  <c r="N15"/>
  <c r="N14"/>
  <c r="N13"/>
  <c r="N12"/>
  <c r="N10"/>
  <c r="N9"/>
  <c r="N8"/>
  <c r="N7"/>
  <c r="A35" i="11"/>
  <c r="Q13" i="19"/>
  <c r="Q17"/>
  <c r="Q21"/>
  <c r="Q22"/>
  <c r="Q25"/>
  <c r="Q26"/>
  <c r="Q12"/>
  <c r="G16" i="11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G4"/>
  <c r="F37"/>
  <c r="D37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5"/>
  <c r="G14"/>
  <c r="G13"/>
  <c r="G12"/>
  <c r="G11"/>
  <c r="G10"/>
  <c r="G9"/>
  <c r="G8"/>
  <c r="G7"/>
  <c r="G6"/>
  <c r="G5"/>
  <c r="A27"/>
  <c r="A28"/>
  <c r="A29"/>
  <c r="A30"/>
  <c r="A31"/>
  <c r="A32"/>
  <c r="A33"/>
  <c r="A34"/>
  <c r="G37"/>
  <c r="A6" i="7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</calcChain>
</file>

<file path=xl/sharedStrings.xml><?xml version="1.0" encoding="utf-8"?>
<sst xmlns="http://schemas.openxmlformats.org/spreadsheetml/2006/main" count="315" uniqueCount="161">
  <si>
    <t>Воровского</t>
  </si>
  <si>
    <t>Горького</t>
  </si>
  <si>
    <t>Калинина</t>
  </si>
  <si>
    <t>49а</t>
  </si>
  <si>
    <t>Красина</t>
  </si>
  <si>
    <t>2а</t>
  </si>
  <si>
    <t>Менделеева</t>
  </si>
  <si>
    <t>Милицейская</t>
  </si>
  <si>
    <t>23а</t>
  </si>
  <si>
    <t>Московская</t>
  </si>
  <si>
    <t>126а</t>
  </si>
  <si>
    <t>128а</t>
  </si>
  <si>
    <t>Некрасова</t>
  </si>
  <si>
    <t>Попова</t>
  </si>
  <si>
    <t>33а</t>
  </si>
  <si>
    <t>Свободы</t>
  </si>
  <si>
    <t>Строителей</t>
  </si>
  <si>
    <t>50\2</t>
  </si>
  <si>
    <t>Сурикова</t>
  </si>
  <si>
    <t>13а</t>
  </si>
  <si>
    <t>13б</t>
  </si>
  <si>
    <t>Тургенева</t>
  </si>
  <si>
    <t>Ульяновская</t>
  </si>
  <si>
    <t>12\2</t>
  </si>
  <si>
    <t>Циолковского</t>
  </si>
  <si>
    <t>Чапаева</t>
  </si>
  <si>
    <t>57а</t>
  </si>
  <si>
    <t>43б</t>
  </si>
  <si>
    <t>28б</t>
  </si>
  <si>
    <t>Преображенская</t>
  </si>
  <si>
    <t xml:space="preserve">за 1 кв. метр площади </t>
  </si>
  <si>
    <t>план</t>
  </si>
  <si>
    <t>результат</t>
  </si>
  <si>
    <t>холодной , горячей воде, водоотведению, электроэнергии</t>
  </si>
  <si>
    <t>Указанные ОДН будут начисляться в составе содержания общего имущества</t>
  </si>
  <si>
    <t>Воровского 145</t>
  </si>
  <si>
    <t>Горького 35</t>
  </si>
  <si>
    <t>Калинина 49 а</t>
  </si>
  <si>
    <t>Калинина 51</t>
  </si>
  <si>
    <t>Красина  2а</t>
  </si>
  <si>
    <t>Менделеева 25</t>
  </si>
  <si>
    <t>Московская  126 а</t>
  </si>
  <si>
    <t>Московская  128</t>
  </si>
  <si>
    <t>Московская  128 а</t>
  </si>
  <si>
    <t>Милицейская  23 а</t>
  </si>
  <si>
    <t>Некрасова 31</t>
  </si>
  <si>
    <t>Попова 28 б</t>
  </si>
  <si>
    <t>Попова 33 а</t>
  </si>
  <si>
    <t>Преображенская 43б</t>
  </si>
  <si>
    <t>Свободы 163</t>
  </si>
  <si>
    <t>Свободы 170</t>
  </si>
  <si>
    <t>Сурикова 13 а</t>
  </si>
  <si>
    <t>Сурикова 13 б</t>
  </si>
  <si>
    <t>Сурикова 30</t>
  </si>
  <si>
    <t>Тургенева 3</t>
  </si>
  <si>
    <t>Ульяновская 12</t>
  </si>
  <si>
    <t>Чапаева 20</t>
  </si>
  <si>
    <t>Чапаева 24</t>
  </si>
  <si>
    <t>Циолковского 2</t>
  </si>
  <si>
    <t>Циолковского 6</t>
  </si>
  <si>
    <t>Циолковского 8</t>
  </si>
  <si>
    <t>Циолковского 12</t>
  </si>
  <si>
    <t>Циолковского 14</t>
  </si>
  <si>
    <t>Циолковского 16</t>
  </si>
  <si>
    <t>СТОИМОСТЬ ОБСЛУЖИВАНИЯ ( СОДЕРЖАНИЯ ОБШЕГО ИМУЩЕСТВА )</t>
  </si>
  <si>
    <t>руб.коп. с</t>
  </si>
  <si>
    <t>кв.метра</t>
  </si>
  <si>
    <t>Некрасова32</t>
  </si>
  <si>
    <t>Чапаева 57а</t>
  </si>
  <si>
    <t>Текуш. ремонт</t>
  </si>
  <si>
    <t>Тех. обслуж.</t>
  </si>
  <si>
    <t>ГВ при сод. ОИ</t>
  </si>
  <si>
    <t>ХВ для ГВ (ОИ)</t>
  </si>
  <si>
    <t>ХВ при сод. ОИ</t>
  </si>
  <si>
    <t>ВО при сод. ОИ</t>
  </si>
  <si>
    <t>ЭЭ при сод. ОИ</t>
  </si>
  <si>
    <t>Доп. услуги</t>
  </si>
  <si>
    <t>Доп.усл. 2</t>
  </si>
  <si>
    <t>Всего</t>
  </si>
  <si>
    <t>ВОРОВСКОГО Д.145</t>
  </si>
  <si>
    <t>ГОРЬКОГО Д.35</t>
  </si>
  <si>
    <t>ИВАНА ПОПОВА Д.28Б</t>
  </si>
  <si>
    <t>ИВАНА ПОПОВА Д.33А</t>
  </si>
  <si>
    <t>КАЛИНИНА Д.49А</t>
  </si>
  <si>
    <t>КАЛИНИНА Д.51</t>
  </si>
  <si>
    <t>КРАСИНА Д. 2А</t>
  </si>
  <si>
    <t>МЕНДЕЛЕЕВА Д.25</t>
  </si>
  <si>
    <t>МИЛИЦЕЙСКАЯ Д.23А</t>
  </si>
  <si>
    <t>МОСКОВСКАЯ Д.126А</t>
  </si>
  <si>
    <t>МОСКОВСКАЯ Д.128</t>
  </si>
  <si>
    <t>МОСКОВСКАЯ Д.128А</t>
  </si>
  <si>
    <t>НЕКРАСОВА Д.31</t>
  </si>
  <si>
    <t>НЕКРАСОВА Д.32</t>
  </si>
  <si>
    <t>ПРЕОБРАЖЕНСКАЯ Д.43Б</t>
  </si>
  <si>
    <t>СВОБОДЫ Д.163</t>
  </si>
  <si>
    <t>СВОБОДЫ Д.170</t>
  </si>
  <si>
    <t>СУРИКОВА Д.13А</t>
  </si>
  <si>
    <t>СУРИКОВА Д.13Б</t>
  </si>
  <si>
    <t>СУРИКОВА Д.30</t>
  </si>
  <si>
    <t>СУРИКОВА Д.32</t>
  </si>
  <si>
    <t>ТУРГЕНЕВА Д. 3</t>
  </si>
  <si>
    <t>УЛЬЯНОВСКАЯ Д.12</t>
  </si>
  <si>
    <t>ЦИОЛКОВСКОГО Д. 2</t>
  </si>
  <si>
    <t>ЦИОЛКОВСКОГО Д. 6</t>
  </si>
  <si>
    <t>ЦИОЛКОВСКОГО Д. 8</t>
  </si>
  <si>
    <t>ЦИОЛКОВСКОГО Д.12</t>
  </si>
  <si>
    <t>ЦИОЛКОВСКОГО Д.14</t>
  </si>
  <si>
    <t>ЦИОЛКОВСКОГО Д.16</t>
  </si>
  <si>
    <t>ЧАПАЕВА Д.20</t>
  </si>
  <si>
    <t>ЧАПАЕВА Д.24</t>
  </si>
  <si>
    <t>ЧАПАЕВА Д.57А</t>
  </si>
  <si>
    <t>К 2021 году все дома  перешли на прямые  расчеты с</t>
  </si>
  <si>
    <t>ресурсоснабжающими организациями</t>
  </si>
  <si>
    <t>на 2022 год</t>
  </si>
  <si>
    <t>отдельными строками по квитанциям  по фактическому потреблению   .</t>
  </si>
  <si>
    <t>основание</t>
  </si>
  <si>
    <t>Постановление правительства РФ № 92 от 03.02.2022 года</t>
  </si>
  <si>
    <t>согласно показаний ОДПУ  с 1 сентября 2022 года.</t>
  </si>
  <si>
    <t xml:space="preserve">( с января по август 2022 -по нормативам или по факту в зависимости от </t>
  </si>
  <si>
    <t>протокола решения общего собрания)</t>
  </si>
  <si>
    <t xml:space="preserve">       Снято/дон.</t>
  </si>
  <si>
    <t xml:space="preserve">       ОДН</t>
  </si>
  <si>
    <t xml:space="preserve">       Оплачено</t>
  </si>
  <si>
    <t>руб, коп.</t>
  </si>
  <si>
    <t>ХВС</t>
  </si>
  <si>
    <t>за 1 куб</t>
  </si>
  <si>
    <t>Водоотведение</t>
  </si>
  <si>
    <t>дома с бойлерами</t>
  </si>
  <si>
    <t>теплоэнергия</t>
  </si>
  <si>
    <t>за 1 Гкал</t>
  </si>
  <si>
    <t>дома с ЦТП</t>
  </si>
  <si>
    <t>ЭлектроЭнергия</t>
  </si>
  <si>
    <t>за 1 КВТ</t>
  </si>
  <si>
    <t>на 2023 год</t>
  </si>
  <si>
    <t>РУБ</t>
  </si>
  <si>
    <t>ТАРИФЫ НА ОДН 2023 года</t>
  </si>
  <si>
    <t>дома с эл.плитами</t>
  </si>
  <si>
    <t>ОРЛОВСКАЯ</t>
  </si>
  <si>
    <t>26а</t>
  </si>
  <si>
    <t>тарифы на ОДН  с 1 июля 2024 года</t>
  </si>
  <si>
    <t>НА 2024 ГОД</t>
  </si>
  <si>
    <t>ОРЛОВСКАЯ Д.26</t>
  </si>
  <si>
    <t>расход фактический</t>
  </si>
  <si>
    <t>(перерасход)</t>
  </si>
  <si>
    <t>Орловская 26а</t>
  </si>
  <si>
    <t>дом не обслуживается</t>
  </si>
  <si>
    <t>СТОИМОСТЬ на 2024 год указана без учета начислений на общедомовые нужды  по</t>
  </si>
  <si>
    <t>Р А С Х О Д Ы  по СОИ   З А    2024 год</t>
  </si>
  <si>
    <t>тарифы на ОДН  с 1 июля 2025 года</t>
  </si>
  <si>
    <t>ГВС</t>
  </si>
  <si>
    <t>НА 2025 ГОД</t>
  </si>
  <si>
    <t>#KVN0006</t>
  </si>
  <si>
    <t>Сальдовая ведомостьв разрезе домов по ООО "Жилкомслужба"</t>
  </si>
  <si>
    <t>за период Январь - Декабрь 2025 г.</t>
  </si>
  <si>
    <t>Сальдо входящее</t>
  </si>
  <si>
    <t>Усл. подр.</t>
  </si>
  <si>
    <t>Сальдо исходящее</t>
  </si>
  <si>
    <t>Дебет</t>
  </si>
  <si>
    <t>Кредит</t>
  </si>
  <si>
    <t>Директор __________________ В.Н.Плешкова</t>
  </si>
  <si>
    <t>Гл.бухгалтер _______________ О.В.Карташова</t>
  </si>
</sst>
</file>

<file path=xl/styles.xml><?xml version="1.0" encoding="utf-8"?>
<styleSheet xmlns="http://schemas.openxmlformats.org/spreadsheetml/2006/main">
  <numFmts count="1">
    <numFmt numFmtId="164" formatCode="#,##0.00\ &quot;₽&quot;;\-#,##0.00\ &quot;₽&quot;"/>
  </numFmts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8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4"/>
      <name val="Calibri"/>
      <family val="2"/>
      <charset val="204"/>
    </font>
    <font>
      <b/>
      <sz val="14"/>
      <name val="Calibri"/>
      <family val="2"/>
      <charset val="204"/>
    </font>
    <font>
      <sz val="1"/>
      <color indexed="8"/>
      <name val="Calibri"/>
      <family val="2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1" xfId="0" applyFont="1" applyFill="1" applyBorder="1"/>
    <xf numFmtId="0" fontId="2" fillId="0" borderId="1" xfId="0" applyFont="1" applyFill="1" applyBorder="1"/>
    <xf numFmtId="0" fontId="4" fillId="0" borderId="0" xfId="0" applyFont="1"/>
    <xf numFmtId="0" fontId="0" fillId="0" borderId="0" xfId="0" applyFont="1"/>
    <xf numFmtId="0" fontId="0" fillId="0" borderId="0" xfId="0" applyFont="1" applyAlignment="1">
      <alignment vertical="top"/>
    </xf>
    <xf numFmtId="2" fontId="5" fillId="0" borderId="0" xfId="0" applyNumberFormat="1" applyFont="1"/>
    <xf numFmtId="0" fontId="8" fillId="0" borderId="0" xfId="0" applyFont="1"/>
    <xf numFmtId="0" fontId="1" fillId="0" borderId="1" xfId="0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3" fillId="0" borderId="2" xfId="0" applyFont="1" applyBorder="1" applyAlignment="1">
      <alignment horizontal="center"/>
    </xf>
    <xf numFmtId="2" fontId="0" fillId="0" borderId="0" xfId="0" applyNumberFormat="1"/>
    <xf numFmtId="2" fontId="0" fillId="0" borderId="0" xfId="0" applyNumberFormat="1" applyFont="1"/>
    <xf numFmtId="2" fontId="4" fillId="0" borderId="0" xfId="0" applyNumberFormat="1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0" xfId="0" applyFont="1" applyBorder="1"/>
    <xf numFmtId="2" fontId="6" fillId="0" borderId="5" xfId="0" applyNumberFormat="1" applyFont="1" applyBorder="1"/>
    <xf numFmtId="2" fontId="6" fillId="0" borderId="0" xfId="0" applyNumberFormat="1" applyFont="1" applyBorder="1"/>
    <xf numFmtId="2" fontId="9" fillId="0" borderId="6" xfId="0" applyNumberFormat="1" applyFont="1" applyBorder="1"/>
    <xf numFmtId="2" fontId="9" fillId="0" borderId="2" xfId="0" applyNumberFormat="1" applyFont="1" applyBorder="1"/>
    <xf numFmtId="164" fontId="3" fillId="0" borderId="0" xfId="0" applyNumberFormat="1" applyFont="1"/>
    <xf numFmtId="0" fontId="3" fillId="0" borderId="0" xfId="0" applyFont="1"/>
    <xf numFmtId="0" fontId="4" fillId="0" borderId="1" xfId="0" applyFont="1" applyBorder="1"/>
    <xf numFmtId="2" fontId="10" fillId="0" borderId="7" xfId="0" applyNumberFormat="1" applyFont="1" applyBorder="1"/>
    <xf numFmtId="0" fontId="0" fillId="0" borderId="0" xfId="0" applyFill="1" applyBorder="1"/>
    <xf numFmtId="1" fontId="0" fillId="0" borderId="0" xfId="0" applyNumberFormat="1" applyBorder="1" applyAlignment="1">
      <alignment horizontal="center"/>
    </xf>
    <xf numFmtId="0" fontId="0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2" fontId="3" fillId="0" borderId="0" xfId="0" applyNumberFormat="1" applyFont="1"/>
    <xf numFmtId="0" fontId="0" fillId="0" borderId="0" xfId="0" applyFont="1" applyBorder="1"/>
    <xf numFmtId="0" fontId="0" fillId="0" borderId="0" xfId="0" applyFont="1" applyBorder="1" applyAlignment="1">
      <alignment vertical="top"/>
    </xf>
    <xf numFmtId="2" fontId="12" fillId="0" borderId="7" xfId="0" applyNumberFormat="1" applyFont="1" applyBorder="1"/>
    <xf numFmtId="2" fontId="6" fillId="0" borderId="0" xfId="0" applyNumberFormat="1" applyFont="1" applyFill="1" applyBorder="1"/>
    <xf numFmtId="0" fontId="12" fillId="0" borderId="8" xfId="0" applyFont="1" applyBorder="1"/>
    <xf numFmtId="0" fontId="13" fillId="0" borderId="7" xfId="0" applyFont="1" applyBorder="1"/>
    <xf numFmtId="2" fontId="13" fillId="0" borderId="9" xfId="0" applyNumberFormat="1" applyFont="1" applyBorder="1"/>
    <xf numFmtId="2" fontId="12" fillId="0" borderId="0" xfId="0" applyNumberFormat="1" applyFont="1"/>
    <xf numFmtId="0" fontId="12" fillId="0" borderId="0" xfId="0" applyFont="1"/>
    <xf numFmtId="0" fontId="14" fillId="0" borderId="0" xfId="0" applyFont="1"/>
    <xf numFmtId="0" fontId="3" fillId="0" borderId="10" xfId="0" applyFont="1" applyBorder="1"/>
    <xf numFmtId="0" fontId="3" fillId="0" borderId="2" xfId="0" applyFont="1" applyBorder="1"/>
    <xf numFmtId="2" fontId="3" fillId="0" borderId="0" xfId="0" applyNumberFormat="1" applyFont="1"/>
    <xf numFmtId="2" fontId="7" fillId="0" borderId="0" xfId="0" applyNumberFormat="1" applyFont="1"/>
    <xf numFmtId="0" fontId="3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61"/>
  <sheetViews>
    <sheetView tabSelected="1" workbookViewId="0">
      <selection activeCell="G43" sqref="G43"/>
    </sheetView>
  </sheetViews>
  <sheetFormatPr defaultRowHeight="15"/>
  <cols>
    <col min="1" max="1" width="6.42578125" customWidth="1"/>
    <col min="2" max="2" width="20.5703125" customWidth="1"/>
    <col min="3" max="3" width="8.7109375" customWidth="1"/>
    <col min="4" max="4" width="11" bestFit="1" customWidth="1"/>
    <col min="5" max="5" width="12.5703125" style="7" customWidth="1"/>
    <col min="6" max="6" width="12" style="13" customWidth="1"/>
    <col min="7" max="7" width="12.7109375" style="6" customWidth="1"/>
    <col min="8" max="8" width="13.5703125" style="7" customWidth="1"/>
    <col min="9" max="9" width="11.7109375" style="7" customWidth="1"/>
  </cols>
  <sheetData>
    <row r="1" spans="1:9">
      <c r="B1" t="s">
        <v>64</v>
      </c>
      <c r="F1" s="36"/>
      <c r="G1" s="7" t="s">
        <v>65</v>
      </c>
    </row>
    <row r="2" spans="1:9">
      <c r="C2" t="s">
        <v>30</v>
      </c>
      <c r="E2" s="8"/>
      <c r="F2" s="37"/>
      <c r="G2" s="8" t="s">
        <v>66</v>
      </c>
      <c r="H2" s="8"/>
    </row>
    <row r="3" spans="1:9" ht="42" customHeight="1">
      <c r="D3" s="7" t="s">
        <v>113</v>
      </c>
      <c r="E3" s="2" t="s">
        <v>133</v>
      </c>
      <c r="F3" s="36" t="s">
        <v>140</v>
      </c>
      <c r="G3" s="28" t="s">
        <v>150</v>
      </c>
      <c r="H3"/>
      <c r="I3"/>
    </row>
    <row r="4" spans="1:9" ht="15.75">
      <c r="D4" s="7"/>
      <c r="E4" s="2"/>
      <c r="G4" s="28"/>
      <c r="H4"/>
      <c r="I4"/>
    </row>
    <row r="5" spans="1:9" ht="15.75">
      <c r="A5" s="1">
        <v>1</v>
      </c>
      <c r="B5" s="4" t="s">
        <v>0</v>
      </c>
      <c r="C5" s="11">
        <v>145</v>
      </c>
      <c r="D5" s="16">
        <v>16.079999999999998</v>
      </c>
      <c r="E5" s="2">
        <v>16.079999999999998</v>
      </c>
      <c r="F5" s="13">
        <v>17.18</v>
      </c>
      <c r="G5" s="28">
        <v>20.22</v>
      </c>
      <c r="H5"/>
      <c r="I5"/>
    </row>
    <row r="6" spans="1:9" ht="15.75">
      <c r="A6" s="1">
        <f t="shared" ref="A6:A43" si="0">A5+1</f>
        <v>2</v>
      </c>
      <c r="B6" s="4" t="s">
        <v>1</v>
      </c>
      <c r="C6" s="11">
        <v>35</v>
      </c>
      <c r="D6" s="16">
        <v>16.11</v>
      </c>
      <c r="E6" s="2">
        <v>16.11</v>
      </c>
      <c r="F6" s="13">
        <v>16.78</v>
      </c>
      <c r="G6" s="28">
        <v>19.91</v>
      </c>
      <c r="H6"/>
      <c r="I6"/>
    </row>
    <row r="7" spans="1:9" ht="15.75">
      <c r="A7" s="1">
        <f t="shared" si="0"/>
        <v>3</v>
      </c>
      <c r="B7" s="4" t="s">
        <v>2</v>
      </c>
      <c r="C7" s="11">
        <v>49</v>
      </c>
      <c r="D7" s="16">
        <v>17.48</v>
      </c>
      <c r="E7" s="2">
        <v>17.48</v>
      </c>
      <c r="G7" s="28"/>
      <c r="H7" t="s">
        <v>145</v>
      </c>
      <c r="I7"/>
    </row>
    <row r="8" spans="1:9" ht="15.75">
      <c r="A8" s="1">
        <f t="shared" si="0"/>
        <v>4</v>
      </c>
      <c r="B8" s="4" t="s">
        <v>2</v>
      </c>
      <c r="C8" s="11" t="s">
        <v>3</v>
      </c>
      <c r="D8" s="16">
        <v>19.38</v>
      </c>
      <c r="E8" s="2">
        <v>19.38</v>
      </c>
      <c r="F8" s="13">
        <v>19.510000000000002</v>
      </c>
      <c r="G8" s="28">
        <v>21.25</v>
      </c>
      <c r="H8"/>
      <c r="I8"/>
    </row>
    <row r="9" spans="1:9" ht="15.75">
      <c r="A9" s="1">
        <f t="shared" si="0"/>
        <v>5</v>
      </c>
      <c r="B9" s="4" t="s">
        <v>2</v>
      </c>
      <c r="C9" s="11">
        <v>51</v>
      </c>
      <c r="D9" s="16">
        <v>17.8</v>
      </c>
      <c r="E9" s="2">
        <v>18.77</v>
      </c>
      <c r="F9" s="13">
        <v>19.47</v>
      </c>
      <c r="G9" s="28">
        <v>20.86</v>
      </c>
      <c r="H9"/>
      <c r="I9"/>
    </row>
    <row r="10" spans="1:9" ht="15.75">
      <c r="A10" s="1">
        <f t="shared" si="0"/>
        <v>6</v>
      </c>
      <c r="B10" s="4" t="s">
        <v>4</v>
      </c>
      <c r="C10" s="11" t="s">
        <v>5</v>
      </c>
      <c r="D10" s="16">
        <v>17.399999999999999</v>
      </c>
      <c r="E10" s="9">
        <v>17.399999999999999</v>
      </c>
      <c r="F10" s="13">
        <v>19.059999999999999</v>
      </c>
      <c r="G10" s="28">
        <v>19.48</v>
      </c>
      <c r="H10"/>
      <c r="I10"/>
    </row>
    <row r="11" spans="1:9" ht="15.75">
      <c r="A11" s="1">
        <f t="shared" si="0"/>
        <v>7</v>
      </c>
      <c r="B11" s="4" t="s">
        <v>6</v>
      </c>
      <c r="C11" s="11">
        <v>25</v>
      </c>
      <c r="D11" s="16">
        <v>14.21</v>
      </c>
      <c r="E11" s="2">
        <v>14.21</v>
      </c>
      <c r="F11" s="13">
        <v>15.17</v>
      </c>
      <c r="G11" s="28">
        <v>16.59</v>
      </c>
      <c r="H11"/>
      <c r="I11"/>
    </row>
    <row r="12" spans="1:9" ht="15.75">
      <c r="A12" s="1">
        <f t="shared" si="0"/>
        <v>8</v>
      </c>
      <c r="B12" s="4" t="s">
        <v>6</v>
      </c>
      <c r="C12" s="11">
        <v>34</v>
      </c>
      <c r="D12" s="16"/>
      <c r="E12" s="2"/>
      <c r="G12" s="28"/>
      <c r="H12" t="s">
        <v>145</v>
      </c>
      <c r="I12"/>
    </row>
    <row r="13" spans="1:9" ht="15.75">
      <c r="A13" s="1">
        <f t="shared" si="0"/>
        <v>9</v>
      </c>
      <c r="B13" s="4" t="s">
        <v>7</v>
      </c>
      <c r="C13" s="11" t="s">
        <v>8</v>
      </c>
      <c r="D13" s="16">
        <v>17.21</v>
      </c>
      <c r="E13" s="2">
        <v>17.21</v>
      </c>
      <c r="F13" s="13">
        <v>18.14</v>
      </c>
      <c r="G13" s="28">
        <v>22.39</v>
      </c>
      <c r="H13"/>
      <c r="I13"/>
    </row>
    <row r="14" spans="1:9" ht="15.75">
      <c r="A14" s="1">
        <f t="shared" si="0"/>
        <v>10</v>
      </c>
      <c r="B14" s="4" t="s">
        <v>9</v>
      </c>
      <c r="C14" s="11" t="s">
        <v>10</v>
      </c>
      <c r="D14" s="16">
        <v>17.78</v>
      </c>
      <c r="E14" s="2">
        <v>17.78</v>
      </c>
      <c r="F14" s="13">
        <v>19.149999999999999</v>
      </c>
      <c r="G14" s="28">
        <v>19.72</v>
      </c>
      <c r="H14"/>
      <c r="I14"/>
    </row>
    <row r="15" spans="1:9" ht="15.75">
      <c r="A15" s="1">
        <f t="shared" si="0"/>
        <v>11</v>
      </c>
      <c r="B15" s="4" t="s">
        <v>9</v>
      </c>
      <c r="C15" s="11">
        <v>128</v>
      </c>
      <c r="D15" s="16">
        <v>15.6</v>
      </c>
      <c r="E15" s="9">
        <v>15.6</v>
      </c>
      <c r="F15" s="13">
        <v>16.899999999999999</v>
      </c>
      <c r="G15" s="28">
        <v>16.899999999999999</v>
      </c>
      <c r="H15"/>
      <c r="I15"/>
    </row>
    <row r="16" spans="1:9" ht="15.75">
      <c r="A16" s="1">
        <f t="shared" si="0"/>
        <v>12</v>
      </c>
      <c r="B16" s="4" t="s">
        <v>9</v>
      </c>
      <c r="C16" s="11" t="s">
        <v>11</v>
      </c>
      <c r="D16" s="16">
        <v>16.940000000000001</v>
      </c>
      <c r="E16" s="2">
        <v>16.940000000000001</v>
      </c>
      <c r="F16" s="13">
        <v>18.43</v>
      </c>
      <c r="G16" s="28">
        <v>18.43</v>
      </c>
      <c r="H16"/>
      <c r="I16"/>
    </row>
    <row r="17" spans="1:9" ht="15.75">
      <c r="A17" s="1">
        <f t="shared" si="0"/>
        <v>13</v>
      </c>
      <c r="B17" s="4" t="s">
        <v>9</v>
      </c>
      <c r="C17" s="11">
        <v>152</v>
      </c>
      <c r="D17" s="16">
        <v>16.05</v>
      </c>
      <c r="E17" s="2"/>
      <c r="G17" s="28"/>
      <c r="H17" t="s">
        <v>145</v>
      </c>
      <c r="I17"/>
    </row>
    <row r="18" spans="1:9" ht="15.75">
      <c r="A18" s="1">
        <f t="shared" si="0"/>
        <v>14</v>
      </c>
      <c r="B18" s="4" t="s">
        <v>12</v>
      </c>
      <c r="C18" s="11">
        <v>31</v>
      </c>
      <c r="D18" s="16">
        <v>16.920000000000002</v>
      </c>
      <c r="E18" s="2">
        <v>16.920000000000002</v>
      </c>
      <c r="F18" s="13">
        <v>17.559999999999999</v>
      </c>
      <c r="G18" s="28">
        <v>18.47</v>
      </c>
      <c r="H18"/>
      <c r="I18"/>
    </row>
    <row r="19" spans="1:9" ht="15.75">
      <c r="A19" s="1">
        <f t="shared" si="0"/>
        <v>15</v>
      </c>
      <c r="B19" s="4" t="s">
        <v>12</v>
      </c>
      <c r="C19" s="11">
        <v>32</v>
      </c>
      <c r="D19" s="16">
        <v>22.9</v>
      </c>
      <c r="E19" s="9">
        <v>22.9</v>
      </c>
      <c r="F19" s="13">
        <v>20.6</v>
      </c>
      <c r="G19" s="28">
        <v>22.89</v>
      </c>
      <c r="H19"/>
      <c r="I19"/>
    </row>
    <row r="20" spans="1:9" ht="15.75">
      <c r="A20" s="1">
        <f t="shared" si="0"/>
        <v>16</v>
      </c>
      <c r="B20" s="4" t="s">
        <v>137</v>
      </c>
      <c r="C20" s="11" t="s">
        <v>138</v>
      </c>
      <c r="D20" s="16"/>
      <c r="E20" s="9"/>
      <c r="F20" s="13">
        <v>11.23</v>
      </c>
      <c r="G20" s="28">
        <v>11.7</v>
      </c>
      <c r="H20"/>
      <c r="I20"/>
    </row>
    <row r="21" spans="1:9" ht="15.75">
      <c r="A21" s="1">
        <f t="shared" si="0"/>
        <v>17</v>
      </c>
      <c r="B21" s="4" t="s">
        <v>13</v>
      </c>
      <c r="C21" s="11" t="s">
        <v>14</v>
      </c>
      <c r="D21" s="16">
        <v>17.71</v>
      </c>
      <c r="E21" s="2">
        <v>17.71</v>
      </c>
      <c r="F21" s="13">
        <v>19.39</v>
      </c>
      <c r="G21" s="28">
        <v>19.809999999999999</v>
      </c>
      <c r="H21"/>
      <c r="I21"/>
    </row>
    <row r="22" spans="1:9" ht="15.75">
      <c r="A22" s="1">
        <f t="shared" si="0"/>
        <v>18</v>
      </c>
      <c r="B22" s="4" t="s">
        <v>13</v>
      </c>
      <c r="C22" s="11" t="s">
        <v>28</v>
      </c>
      <c r="D22" s="16">
        <v>16.63</v>
      </c>
      <c r="E22" s="2">
        <v>15.13</v>
      </c>
      <c r="F22" s="13">
        <v>17.84</v>
      </c>
      <c r="G22" s="28">
        <v>21.62</v>
      </c>
      <c r="H22"/>
      <c r="I22"/>
    </row>
    <row r="23" spans="1:9" ht="15.75">
      <c r="A23" s="1">
        <f t="shared" si="0"/>
        <v>19</v>
      </c>
      <c r="B23" s="4" t="s">
        <v>15</v>
      </c>
      <c r="C23" s="11">
        <v>163</v>
      </c>
      <c r="D23" s="16">
        <v>17.54</v>
      </c>
      <c r="E23" s="2">
        <v>17.54</v>
      </c>
      <c r="F23" s="13">
        <v>18.510000000000002</v>
      </c>
      <c r="G23" s="28">
        <v>19.989999999999998</v>
      </c>
      <c r="H23"/>
      <c r="I23"/>
    </row>
    <row r="24" spans="1:9" ht="15.75">
      <c r="A24" s="1">
        <f t="shared" si="0"/>
        <v>20</v>
      </c>
      <c r="B24" s="4" t="s">
        <v>15</v>
      </c>
      <c r="C24" s="11">
        <v>170</v>
      </c>
      <c r="D24" s="16">
        <v>14.05</v>
      </c>
      <c r="E24" s="2">
        <v>14.05</v>
      </c>
      <c r="F24" s="13">
        <v>14.05</v>
      </c>
      <c r="G24" s="28">
        <v>14.05</v>
      </c>
      <c r="H24"/>
      <c r="I24"/>
    </row>
    <row r="25" spans="1:9" ht="15.75">
      <c r="A25" s="1">
        <f t="shared" si="0"/>
        <v>21</v>
      </c>
      <c r="B25" s="4" t="s">
        <v>16</v>
      </c>
      <c r="C25" s="11" t="s">
        <v>17</v>
      </c>
      <c r="D25" s="16"/>
      <c r="E25" s="2"/>
      <c r="G25" s="28"/>
      <c r="H25" t="s">
        <v>145</v>
      </c>
      <c r="I25"/>
    </row>
    <row r="26" spans="1:9" ht="15.75">
      <c r="A26" s="1">
        <f t="shared" si="0"/>
        <v>22</v>
      </c>
      <c r="B26" s="4" t="s">
        <v>18</v>
      </c>
      <c r="C26" s="11" t="s">
        <v>19</v>
      </c>
      <c r="D26" s="16">
        <v>20.91</v>
      </c>
      <c r="E26" s="2">
        <v>20.91</v>
      </c>
      <c r="F26" s="13">
        <v>21.91</v>
      </c>
      <c r="G26" s="28">
        <v>22.74</v>
      </c>
      <c r="H26"/>
      <c r="I26"/>
    </row>
    <row r="27" spans="1:9" ht="15.75">
      <c r="A27" s="1">
        <f t="shared" si="0"/>
        <v>23</v>
      </c>
      <c r="B27" s="4" t="s">
        <v>18</v>
      </c>
      <c r="C27" s="11" t="s">
        <v>20</v>
      </c>
      <c r="D27" s="16">
        <v>19.61</v>
      </c>
      <c r="E27" s="2">
        <v>19.61</v>
      </c>
      <c r="F27" s="13">
        <v>20.37</v>
      </c>
      <c r="G27" s="28">
        <v>24.14</v>
      </c>
      <c r="H27"/>
      <c r="I27"/>
    </row>
    <row r="28" spans="1:9" ht="15.75">
      <c r="A28" s="1">
        <f t="shared" si="0"/>
        <v>24</v>
      </c>
      <c r="B28" s="4" t="s">
        <v>18</v>
      </c>
      <c r="C28" s="11">
        <v>30</v>
      </c>
      <c r="D28" s="16">
        <v>16.18</v>
      </c>
      <c r="E28" s="2">
        <v>16.18</v>
      </c>
      <c r="F28" s="13">
        <v>16.61</v>
      </c>
      <c r="G28" s="28">
        <v>20.100000000000001</v>
      </c>
      <c r="H28"/>
      <c r="I28"/>
    </row>
    <row r="29" spans="1:9" ht="15.75">
      <c r="A29" s="1">
        <f t="shared" si="0"/>
        <v>25</v>
      </c>
      <c r="B29" s="4" t="s">
        <v>18</v>
      </c>
      <c r="C29" s="11">
        <v>32</v>
      </c>
      <c r="D29" s="16">
        <v>16.36</v>
      </c>
      <c r="E29" s="2">
        <v>16.36</v>
      </c>
      <c r="F29" s="13">
        <v>16.7</v>
      </c>
      <c r="G29" s="28"/>
      <c r="H29" t="s">
        <v>145</v>
      </c>
      <c r="I29"/>
    </row>
    <row r="30" spans="1:9" ht="15.75">
      <c r="A30" s="1">
        <f t="shared" si="0"/>
        <v>26</v>
      </c>
      <c r="B30" s="4" t="s">
        <v>21</v>
      </c>
      <c r="C30" s="11">
        <v>3</v>
      </c>
      <c r="D30" s="16">
        <v>22.1</v>
      </c>
      <c r="E30" s="9">
        <v>22.1</v>
      </c>
      <c r="F30" s="13">
        <v>22.32</v>
      </c>
      <c r="G30" s="28">
        <v>26.58</v>
      </c>
      <c r="H30"/>
      <c r="I30"/>
    </row>
    <row r="31" spans="1:9" ht="15.75">
      <c r="A31" s="1">
        <f t="shared" si="0"/>
        <v>27</v>
      </c>
      <c r="B31" s="4" t="s">
        <v>22</v>
      </c>
      <c r="C31" s="11">
        <v>12</v>
      </c>
      <c r="D31" s="16">
        <v>15.35</v>
      </c>
      <c r="E31" s="9">
        <v>15.3</v>
      </c>
      <c r="F31" s="13">
        <v>16.149999999999999</v>
      </c>
      <c r="G31" s="28">
        <v>17.55</v>
      </c>
      <c r="H31"/>
      <c r="I31"/>
    </row>
    <row r="32" spans="1:9" ht="15.75">
      <c r="A32" s="1">
        <f t="shared" si="0"/>
        <v>28</v>
      </c>
      <c r="B32" s="5" t="s">
        <v>22</v>
      </c>
      <c r="C32" s="11" t="s">
        <v>23</v>
      </c>
      <c r="D32" s="16"/>
      <c r="E32" s="2"/>
      <c r="G32" s="28"/>
      <c r="H32" t="s">
        <v>145</v>
      </c>
      <c r="I32"/>
    </row>
    <row r="33" spans="1:11" ht="15.75">
      <c r="A33" s="1">
        <f t="shared" si="0"/>
        <v>29</v>
      </c>
      <c r="B33" s="4" t="s">
        <v>24</v>
      </c>
      <c r="C33" s="11">
        <v>12</v>
      </c>
      <c r="D33" s="16">
        <v>18.04</v>
      </c>
      <c r="E33" s="2">
        <v>18.04</v>
      </c>
      <c r="F33" s="13">
        <v>19.13</v>
      </c>
      <c r="G33" s="28">
        <v>20.82</v>
      </c>
      <c r="H33"/>
      <c r="I33"/>
    </row>
    <row r="34" spans="1:11" ht="15.75">
      <c r="A34" s="1">
        <f t="shared" si="0"/>
        <v>30</v>
      </c>
      <c r="B34" s="4" t="s">
        <v>24</v>
      </c>
      <c r="C34" s="11">
        <v>14</v>
      </c>
      <c r="D34" s="16">
        <v>18.03</v>
      </c>
      <c r="E34" s="2">
        <v>18.03</v>
      </c>
      <c r="F34" s="13">
        <v>19.63</v>
      </c>
      <c r="G34" s="28">
        <v>20.85</v>
      </c>
      <c r="H34"/>
      <c r="I34"/>
    </row>
    <row r="35" spans="1:11" ht="15.75">
      <c r="A35" s="1">
        <f t="shared" si="0"/>
        <v>31</v>
      </c>
      <c r="B35" s="4" t="s">
        <v>24</v>
      </c>
      <c r="C35" s="11">
        <v>16</v>
      </c>
      <c r="D35" s="16">
        <v>17.48</v>
      </c>
      <c r="E35" s="2">
        <v>17.48</v>
      </c>
      <c r="F35" s="13">
        <v>18.66</v>
      </c>
      <c r="G35" s="28">
        <v>21.61</v>
      </c>
      <c r="H35"/>
      <c r="I35"/>
    </row>
    <row r="36" spans="1:11" ht="15.75">
      <c r="A36" s="1">
        <f t="shared" si="0"/>
        <v>32</v>
      </c>
      <c r="B36" s="4" t="s">
        <v>24</v>
      </c>
      <c r="C36" s="11">
        <v>2</v>
      </c>
      <c r="D36" s="16">
        <v>18.23</v>
      </c>
      <c r="E36" s="2">
        <v>18.23</v>
      </c>
      <c r="F36" s="13">
        <v>18.88</v>
      </c>
      <c r="G36" s="28">
        <v>21.9</v>
      </c>
      <c r="H36"/>
      <c r="I36"/>
    </row>
    <row r="37" spans="1:11" ht="15.75">
      <c r="A37" s="1">
        <f t="shared" si="0"/>
        <v>33</v>
      </c>
      <c r="B37" s="4" t="s">
        <v>24</v>
      </c>
      <c r="C37" s="11">
        <v>4</v>
      </c>
      <c r="D37" s="16"/>
      <c r="E37" s="2"/>
      <c r="G37" s="28"/>
      <c r="H37" t="s">
        <v>145</v>
      </c>
      <c r="I37"/>
    </row>
    <row r="38" spans="1:11" ht="15.75">
      <c r="A38" s="1">
        <f t="shared" si="0"/>
        <v>34</v>
      </c>
      <c r="B38" s="4" t="s">
        <v>24</v>
      </c>
      <c r="C38" s="11">
        <v>6</v>
      </c>
      <c r="D38" s="16">
        <v>15.77</v>
      </c>
      <c r="E38" s="2">
        <v>15.77</v>
      </c>
      <c r="F38" s="13">
        <v>16.899999999999999</v>
      </c>
      <c r="G38" s="28">
        <v>17.39</v>
      </c>
      <c r="H38"/>
      <c r="I38"/>
    </row>
    <row r="39" spans="1:11" ht="15.75">
      <c r="A39" s="1">
        <f t="shared" si="0"/>
        <v>35</v>
      </c>
      <c r="B39" s="4" t="s">
        <v>24</v>
      </c>
      <c r="C39" s="11">
        <v>8</v>
      </c>
      <c r="D39" s="16">
        <v>17</v>
      </c>
      <c r="E39" s="9">
        <v>17</v>
      </c>
      <c r="F39" s="13">
        <v>18.05</v>
      </c>
      <c r="G39" s="28">
        <v>21.1</v>
      </c>
      <c r="H39"/>
      <c r="I39"/>
    </row>
    <row r="40" spans="1:11" ht="15.75">
      <c r="A40" s="1">
        <f t="shared" si="0"/>
        <v>36</v>
      </c>
      <c r="B40" s="4" t="s">
        <v>25</v>
      </c>
      <c r="C40" s="11">
        <v>20</v>
      </c>
      <c r="D40" s="16">
        <v>19.75</v>
      </c>
      <c r="E40" s="2">
        <v>19.75</v>
      </c>
      <c r="F40" s="13">
        <v>20.05</v>
      </c>
      <c r="G40" s="28">
        <v>24.99</v>
      </c>
      <c r="H40"/>
      <c r="I40"/>
    </row>
    <row r="41" spans="1:11" ht="15.75">
      <c r="A41" s="1">
        <f t="shared" si="0"/>
        <v>37</v>
      </c>
      <c r="B41" s="4" t="s">
        <v>25</v>
      </c>
      <c r="C41" s="11">
        <v>24</v>
      </c>
      <c r="D41" s="16">
        <v>18.41</v>
      </c>
      <c r="E41" s="2">
        <v>18.41</v>
      </c>
      <c r="F41" s="13">
        <v>18.41</v>
      </c>
      <c r="G41" s="28">
        <v>21.12</v>
      </c>
      <c r="H41"/>
      <c r="I41"/>
    </row>
    <row r="42" spans="1:11" ht="15.75">
      <c r="A42" s="1">
        <f t="shared" si="0"/>
        <v>38</v>
      </c>
      <c r="B42" s="4" t="s">
        <v>25</v>
      </c>
      <c r="C42" s="11" t="s">
        <v>26</v>
      </c>
      <c r="D42" s="16">
        <v>15.89</v>
      </c>
      <c r="E42" s="2">
        <v>15.89</v>
      </c>
      <c r="F42" s="13">
        <v>17.03</v>
      </c>
      <c r="G42" s="28">
        <v>17.61</v>
      </c>
      <c r="H42"/>
      <c r="I42"/>
    </row>
    <row r="43" spans="1:11" ht="15.75">
      <c r="A43" s="1">
        <f t="shared" si="0"/>
        <v>39</v>
      </c>
      <c r="B43" s="4" t="s">
        <v>29</v>
      </c>
      <c r="C43" s="11" t="s">
        <v>27</v>
      </c>
      <c r="D43" s="16">
        <v>20.96</v>
      </c>
      <c r="E43" s="2">
        <v>18.97</v>
      </c>
      <c r="F43" s="13">
        <v>19.579999999999998</v>
      </c>
      <c r="G43" s="28">
        <v>23.94</v>
      </c>
      <c r="H43"/>
      <c r="I43"/>
    </row>
    <row r="46" spans="1:11">
      <c r="B46" t="s">
        <v>146</v>
      </c>
      <c r="E46"/>
      <c r="F46" s="12"/>
      <c r="G46"/>
      <c r="K46" s="7"/>
    </row>
    <row r="47" spans="1:11">
      <c r="B47" t="s">
        <v>33</v>
      </c>
      <c r="E47"/>
      <c r="F47" s="12"/>
      <c r="G47"/>
      <c r="K47" s="7"/>
    </row>
    <row r="48" spans="1:11">
      <c r="B48" t="s">
        <v>34</v>
      </c>
      <c r="E48"/>
      <c r="F48" s="12"/>
      <c r="G48"/>
      <c r="K48" s="7"/>
    </row>
    <row r="49" spans="2:11">
      <c r="B49" t="s">
        <v>114</v>
      </c>
      <c r="E49"/>
      <c r="F49" s="12"/>
      <c r="G49"/>
      <c r="K49" s="7"/>
    </row>
    <row r="50" spans="2:11">
      <c r="B50" t="s">
        <v>117</v>
      </c>
      <c r="E50"/>
      <c r="F50" s="12"/>
      <c r="G50"/>
      <c r="K50" s="7"/>
    </row>
    <row r="51" spans="2:11">
      <c r="B51" t="s">
        <v>118</v>
      </c>
      <c r="E51"/>
      <c r="F51" s="12"/>
      <c r="G51"/>
      <c r="K51" s="7"/>
    </row>
    <row r="52" spans="2:11">
      <c r="B52" t="s">
        <v>119</v>
      </c>
      <c r="E52"/>
      <c r="F52" s="12"/>
      <c r="G52"/>
      <c r="K52" s="7"/>
    </row>
    <row r="53" spans="2:11">
      <c r="B53" s="10" t="s">
        <v>115</v>
      </c>
      <c r="E53"/>
      <c r="F53" s="12"/>
      <c r="G53"/>
      <c r="K53" s="7"/>
    </row>
    <row r="54" spans="2:11">
      <c r="B54" t="s">
        <v>116</v>
      </c>
      <c r="E54"/>
      <c r="F54" s="12"/>
      <c r="G54"/>
      <c r="K54" s="7"/>
    </row>
    <row r="55" spans="2:11">
      <c r="E55"/>
      <c r="F55" s="12"/>
      <c r="G55"/>
      <c r="K55" s="7"/>
    </row>
    <row r="56" spans="2:11">
      <c r="E56"/>
      <c r="F56" s="12"/>
      <c r="G56"/>
      <c r="K56" s="7"/>
    </row>
    <row r="57" spans="2:11">
      <c r="E57"/>
      <c r="F57" s="12"/>
      <c r="G57"/>
      <c r="K57" s="7"/>
    </row>
    <row r="58" spans="2:11">
      <c r="E58"/>
      <c r="F58" s="12"/>
      <c r="G58"/>
      <c r="K58" s="7"/>
    </row>
    <row r="59" spans="2:11">
      <c r="E59"/>
      <c r="F59" s="12"/>
      <c r="G59"/>
      <c r="K59" s="7"/>
    </row>
    <row r="60" spans="2:11">
      <c r="E60"/>
      <c r="F60" s="12"/>
      <c r="G60"/>
      <c r="K60" s="7"/>
    </row>
    <row r="61" spans="2:11">
      <c r="E61"/>
      <c r="F61" s="12"/>
      <c r="G61"/>
      <c r="K61" s="7"/>
    </row>
  </sheetData>
  <phoneticPr fontId="15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G39"/>
  <sheetViews>
    <sheetView zoomScale="90" zoomScaleNormal="90" workbookViewId="0"/>
  </sheetViews>
  <sheetFormatPr defaultRowHeight="18.75"/>
  <cols>
    <col min="1" max="1" width="11.140625" customWidth="1"/>
    <col min="2" max="2" width="13.5703125" customWidth="1"/>
    <col min="4" max="4" width="19.140625" style="3" customWidth="1"/>
    <col min="5" max="5" width="16.85546875" style="3" customWidth="1"/>
    <col min="6" max="6" width="27.5703125" style="3" customWidth="1"/>
    <col min="7" max="7" width="19.140625" style="44" customWidth="1"/>
  </cols>
  <sheetData>
    <row r="1" spans="1:7">
      <c r="A1" s="12"/>
      <c r="D1" s="18" t="s">
        <v>147</v>
      </c>
      <c r="E1" s="19"/>
      <c r="F1" s="19"/>
      <c r="G1" s="40" t="s">
        <v>134</v>
      </c>
    </row>
    <row r="2" spans="1:7">
      <c r="A2" s="12"/>
      <c r="D2" s="20"/>
      <c r="E2" s="21"/>
      <c r="F2" s="21"/>
      <c r="G2" s="41" t="s">
        <v>32</v>
      </c>
    </row>
    <row r="3" spans="1:7">
      <c r="A3" s="13"/>
      <c r="D3" s="20" t="s">
        <v>31</v>
      </c>
      <c r="E3" s="21"/>
      <c r="F3" s="21" t="s">
        <v>142</v>
      </c>
      <c r="G3" s="41" t="s">
        <v>143</v>
      </c>
    </row>
    <row r="4" spans="1:7">
      <c r="A4" s="31">
        <v>1</v>
      </c>
      <c r="B4" s="12" t="s">
        <v>35</v>
      </c>
      <c r="D4" s="22">
        <v>1104365.28</v>
      </c>
      <c r="E4" s="23"/>
      <c r="F4" s="23">
        <v>1105047.28</v>
      </c>
      <c r="G4" s="29">
        <f>D4-F4</f>
        <v>-682</v>
      </c>
    </row>
    <row r="5" spans="1:7">
      <c r="A5" s="31">
        <f>A4+1</f>
        <v>2</v>
      </c>
      <c r="B5" s="12" t="s">
        <v>36</v>
      </c>
      <c r="D5" s="22">
        <v>841751.16</v>
      </c>
      <c r="E5" s="23"/>
      <c r="F5" s="23">
        <v>844773.69</v>
      </c>
      <c r="G5" s="29">
        <f t="shared" ref="G5:G12" si="0">D5-F5</f>
        <v>-3022.5299999999115</v>
      </c>
    </row>
    <row r="6" spans="1:7">
      <c r="A6" s="31">
        <f t="shared" ref="A6:A35" si="1">A5+1</f>
        <v>3</v>
      </c>
      <c r="B6" s="12" t="s">
        <v>37</v>
      </c>
      <c r="D6" s="22">
        <v>645023.28</v>
      </c>
      <c r="E6" s="23"/>
      <c r="F6" s="23">
        <v>648386.81000000006</v>
      </c>
      <c r="G6" s="29">
        <f t="shared" si="0"/>
        <v>-3363.5300000000279</v>
      </c>
    </row>
    <row r="7" spans="1:7">
      <c r="A7" s="31">
        <f t="shared" si="1"/>
        <v>4</v>
      </c>
      <c r="B7" s="12" t="s">
        <v>38</v>
      </c>
      <c r="D7" s="22">
        <v>640778.31999999995</v>
      </c>
      <c r="E7" s="23"/>
      <c r="F7" s="23">
        <v>642230.78</v>
      </c>
      <c r="G7" s="29">
        <f t="shared" si="0"/>
        <v>-1452.4600000000792</v>
      </c>
    </row>
    <row r="8" spans="1:7">
      <c r="A8" s="31">
        <f t="shared" si="1"/>
        <v>5</v>
      </c>
      <c r="B8" s="12" t="s">
        <v>39</v>
      </c>
      <c r="D8" s="22">
        <v>593789.16</v>
      </c>
      <c r="E8" s="23"/>
      <c r="F8" s="23">
        <v>583185.61</v>
      </c>
      <c r="G8" s="38">
        <f t="shared" si="0"/>
        <v>10603.550000000047</v>
      </c>
    </row>
    <row r="9" spans="1:7">
      <c r="A9" s="31">
        <f t="shared" si="1"/>
        <v>6</v>
      </c>
      <c r="B9" s="12" t="s">
        <v>40</v>
      </c>
      <c r="D9" s="22">
        <v>851976</v>
      </c>
      <c r="E9" s="23"/>
      <c r="F9" s="23">
        <v>862391.18</v>
      </c>
      <c r="G9" s="29">
        <f t="shared" si="0"/>
        <v>-10415.180000000051</v>
      </c>
    </row>
    <row r="10" spans="1:7">
      <c r="A10" s="31">
        <f t="shared" si="1"/>
        <v>7</v>
      </c>
      <c r="B10" s="12" t="s">
        <v>41</v>
      </c>
      <c r="D10" s="22">
        <v>711761.4</v>
      </c>
      <c r="E10" s="23"/>
      <c r="F10" s="23">
        <v>708161.4</v>
      </c>
      <c r="G10" s="38">
        <f t="shared" si="0"/>
        <v>3600</v>
      </c>
    </row>
    <row r="11" spans="1:7">
      <c r="A11" s="31">
        <f t="shared" si="1"/>
        <v>8</v>
      </c>
      <c r="B11" s="12" t="s">
        <v>42</v>
      </c>
      <c r="D11" s="22">
        <v>930658.6</v>
      </c>
      <c r="E11" s="23"/>
      <c r="F11" s="23">
        <v>1117985.74</v>
      </c>
      <c r="G11" s="29">
        <f t="shared" si="0"/>
        <v>-187327.14</v>
      </c>
    </row>
    <row r="12" spans="1:7">
      <c r="A12" s="31">
        <f t="shared" si="1"/>
        <v>9</v>
      </c>
      <c r="B12" s="12" t="s">
        <v>43</v>
      </c>
      <c r="D12" s="22">
        <v>972461.4</v>
      </c>
      <c r="E12" s="23"/>
      <c r="F12" s="23">
        <v>1173682.4099999999</v>
      </c>
      <c r="G12" s="29">
        <f t="shared" si="0"/>
        <v>-201221.00999999989</v>
      </c>
    </row>
    <row r="13" spans="1:7">
      <c r="A13" s="31">
        <f t="shared" si="1"/>
        <v>10</v>
      </c>
      <c r="B13" s="12" t="s">
        <v>44</v>
      </c>
      <c r="D13" s="22">
        <v>933809.4</v>
      </c>
      <c r="E13" s="23"/>
      <c r="F13" s="23">
        <v>915781.07</v>
      </c>
      <c r="G13" s="38">
        <f t="shared" ref="G13:G35" si="2">D13-F13</f>
        <v>18028.330000000075</v>
      </c>
    </row>
    <row r="14" spans="1:7">
      <c r="A14" s="31">
        <f t="shared" si="1"/>
        <v>11</v>
      </c>
      <c r="B14" s="12" t="s">
        <v>45</v>
      </c>
      <c r="D14" s="22">
        <v>776914.08</v>
      </c>
      <c r="E14" s="23"/>
      <c r="F14" s="23">
        <v>781597.85</v>
      </c>
      <c r="G14" s="29">
        <f t="shared" si="2"/>
        <v>-4683.7700000000186</v>
      </c>
    </row>
    <row r="15" spans="1:7">
      <c r="A15" s="31">
        <f t="shared" si="1"/>
        <v>12</v>
      </c>
      <c r="B15" s="12" t="s">
        <v>67</v>
      </c>
      <c r="D15" s="22">
        <v>789169.44</v>
      </c>
      <c r="E15" s="23"/>
      <c r="F15" s="23">
        <v>749381.38</v>
      </c>
      <c r="G15" s="38">
        <f t="shared" si="2"/>
        <v>39788.059999999939</v>
      </c>
    </row>
    <row r="16" spans="1:7">
      <c r="A16" s="31">
        <f t="shared" si="1"/>
        <v>13</v>
      </c>
      <c r="B16" s="30" t="s">
        <v>144</v>
      </c>
      <c r="D16" s="22">
        <v>330568.32000000001</v>
      </c>
      <c r="E16" s="23"/>
      <c r="F16" s="23">
        <v>332881.78000000003</v>
      </c>
      <c r="G16" s="29">
        <f t="shared" si="2"/>
        <v>-2313.460000000021</v>
      </c>
    </row>
    <row r="17" spans="1:7">
      <c r="A17" s="31">
        <f t="shared" si="1"/>
        <v>14</v>
      </c>
      <c r="B17" s="12" t="s">
        <v>46</v>
      </c>
      <c r="D17" s="22">
        <v>609822.71999999997</v>
      </c>
      <c r="E17" s="23"/>
      <c r="F17" s="39">
        <v>607335.94999999995</v>
      </c>
      <c r="G17" s="38">
        <f t="shared" si="2"/>
        <v>2486.7700000000186</v>
      </c>
    </row>
    <row r="18" spans="1:7">
      <c r="A18" s="31">
        <f t="shared" si="1"/>
        <v>15</v>
      </c>
      <c r="B18" s="12" t="s">
        <v>47</v>
      </c>
      <c r="D18" s="22">
        <v>914022.84</v>
      </c>
      <c r="E18" s="23"/>
      <c r="F18" s="23">
        <v>909271.87</v>
      </c>
      <c r="G18" s="38">
        <f t="shared" si="2"/>
        <v>4750.9699999999721</v>
      </c>
    </row>
    <row r="19" spans="1:7">
      <c r="A19" s="31">
        <f t="shared" si="1"/>
        <v>16</v>
      </c>
      <c r="B19" s="12" t="s">
        <v>48</v>
      </c>
      <c r="D19" s="22">
        <v>446713.08</v>
      </c>
      <c r="E19" s="23"/>
      <c r="F19" s="23">
        <v>451588.11</v>
      </c>
      <c r="G19" s="29">
        <f t="shared" si="2"/>
        <v>-4875.0299999999697</v>
      </c>
    </row>
    <row r="20" spans="1:7">
      <c r="A20" s="31">
        <f t="shared" si="1"/>
        <v>17</v>
      </c>
      <c r="B20" s="12" t="s">
        <v>49</v>
      </c>
      <c r="D20" s="22">
        <v>1022270.16</v>
      </c>
      <c r="E20" s="23"/>
      <c r="F20" s="23">
        <v>1017089.06</v>
      </c>
      <c r="G20" s="38">
        <f t="shared" si="2"/>
        <v>5181.0999999999767</v>
      </c>
    </row>
    <row r="21" spans="1:7">
      <c r="A21" s="31">
        <f t="shared" si="1"/>
        <v>18</v>
      </c>
      <c r="B21" s="12" t="s">
        <v>50</v>
      </c>
      <c r="D21" s="22">
        <v>1725199.25</v>
      </c>
      <c r="E21" s="23"/>
      <c r="F21" s="23">
        <v>1771318.22</v>
      </c>
      <c r="G21" s="29">
        <f t="shared" si="2"/>
        <v>-46118.969999999972</v>
      </c>
    </row>
    <row r="22" spans="1:7">
      <c r="A22" s="31">
        <f t="shared" si="1"/>
        <v>19</v>
      </c>
      <c r="B22" s="12" t="s">
        <v>51</v>
      </c>
      <c r="D22" s="22">
        <v>753277.68</v>
      </c>
      <c r="E22" s="23"/>
      <c r="F22" s="23">
        <v>734284.83</v>
      </c>
      <c r="G22" s="38">
        <f t="shared" si="2"/>
        <v>18992.850000000093</v>
      </c>
    </row>
    <row r="23" spans="1:7">
      <c r="A23" s="31">
        <f t="shared" si="1"/>
        <v>20</v>
      </c>
      <c r="B23" s="12" t="s">
        <v>52</v>
      </c>
      <c r="D23" s="22">
        <v>807466.68</v>
      </c>
      <c r="E23" s="23"/>
      <c r="F23" s="23">
        <v>806668.26</v>
      </c>
      <c r="G23" s="38">
        <f t="shared" si="2"/>
        <v>798.42000000004191</v>
      </c>
    </row>
    <row r="24" spans="1:7">
      <c r="A24" s="31">
        <f t="shared" si="1"/>
        <v>21</v>
      </c>
      <c r="B24" s="12" t="s">
        <v>53</v>
      </c>
      <c r="D24" s="22">
        <v>828345.96</v>
      </c>
      <c r="E24" s="23"/>
      <c r="F24" s="23">
        <v>831705.67</v>
      </c>
      <c r="G24" s="29">
        <f t="shared" si="2"/>
        <v>-3359.7100000000792</v>
      </c>
    </row>
    <row r="25" spans="1:7">
      <c r="A25" s="31">
        <f t="shared" si="1"/>
        <v>22</v>
      </c>
      <c r="B25" s="12" t="s">
        <v>54</v>
      </c>
      <c r="D25" s="22">
        <v>496866.48</v>
      </c>
      <c r="E25" s="23"/>
      <c r="F25" s="23">
        <v>507782.23</v>
      </c>
      <c r="G25" s="29">
        <f t="shared" si="2"/>
        <v>-10915.75</v>
      </c>
    </row>
    <row r="26" spans="1:7">
      <c r="A26" s="31">
        <f t="shared" si="1"/>
        <v>23</v>
      </c>
      <c r="B26" s="12" t="s">
        <v>55</v>
      </c>
      <c r="D26" s="22">
        <v>1709463.54</v>
      </c>
      <c r="E26" s="23"/>
      <c r="F26" s="23">
        <v>1696234.17</v>
      </c>
      <c r="G26" s="38">
        <f t="shared" si="2"/>
        <v>13229.370000000112</v>
      </c>
    </row>
    <row r="27" spans="1:7">
      <c r="A27" s="31">
        <f t="shared" si="1"/>
        <v>24</v>
      </c>
      <c r="B27" s="12" t="s">
        <v>56</v>
      </c>
      <c r="D27" s="22">
        <v>439942.8</v>
      </c>
      <c r="E27" s="23"/>
      <c r="F27" s="23">
        <v>437316.73</v>
      </c>
      <c r="G27" s="38">
        <f t="shared" si="2"/>
        <v>2626.070000000007</v>
      </c>
    </row>
    <row r="28" spans="1:7">
      <c r="A28" s="31">
        <f>A27+1</f>
        <v>25</v>
      </c>
      <c r="B28" s="12" t="s">
        <v>57</v>
      </c>
      <c r="D28" s="22">
        <v>385350.24</v>
      </c>
      <c r="E28" s="23"/>
      <c r="F28" s="23">
        <v>393666.53</v>
      </c>
      <c r="G28" s="29">
        <f t="shared" si="2"/>
        <v>-8316.2900000000373</v>
      </c>
    </row>
    <row r="29" spans="1:7">
      <c r="A29" s="31">
        <f t="shared" si="1"/>
        <v>26</v>
      </c>
      <c r="B29" s="12" t="s">
        <v>68</v>
      </c>
      <c r="D29" s="22">
        <v>713524.32</v>
      </c>
      <c r="E29" s="23"/>
      <c r="F29" s="23">
        <v>711760.14</v>
      </c>
      <c r="G29" s="38">
        <f t="shared" si="2"/>
        <v>1764.1799999999348</v>
      </c>
    </row>
    <row r="30" spans="1:7">
      <c r="A30" s="31">
        <f t="shared" si="1"/>
        <v>27</v>
      </c>
      <c r="B30" s="12" t="s">
        <v>58</v>
      </c>
      <c r="D30" s="22">
        <v>654251.69999999995</v>
      </c>
      <c r="E30" s="23"/>
      <c r="F30" s="23">
        <v>660065.69999999995</v>
      </c>
      <c r="G30" s="29">
        <f t="shared" si="2"/>
        <v>-5814</v>
      </c>
    </row>
    <row r="31" spans="1:7">
      <c r="A31" s="31">
        <f t="shared" si="1"/>
        <v>28</v>
      </c>
      <c r="B31" s="12" t="s">
        <v>59</v>
      </c>
      <c r="D31" s="22">
        <v>537479.64</v>
      </c>
      <c r="E31" s="23"/>
      <c r="F31" s="23">
        <v>550988.02</v>
      </c>
      <c r="G31" s="29">
        <f t="shared" si="2"/>
        <v>-13508.380000000005</v>
      </c>
    </row>
    <row r="32" spans="1:7">
      <c r="A32" s="31">
        <f t="shared" si="1"/>
        <v>29</v>
      </c>
      <c r="B32" s="12" t="s">
        <v>60</v>
      </c>
      <c r="D32" s="22">
        <v>641673.69999999995</v>
      </c>
      <c r="E32" s="23"/>
      <c r="F32" s="23">
        <v>650092.06999999995</v>
      </c>
      <c r="G32" s="29">
        <f t="shared" si="2"/>
        <v>-8418.3699999999953</v>
      </c>
    </row>
    <row r="33" spans="1:7">
      <c r="A33" s="31">
        <f t="shared" si="1"/>
        <v>30</v>
      </c>
      <c r="B33" s="12" t="s">
        <v>61</v>
      </c>
      <c r="D33" s="22">
        <v>627771.48</v>
      </c>
      <c r="E33" s="23"/>
      <c r="F33" s="23">
        <v>637566.07999999996</v>
      </c>
      <c r="G33" s="29">
        <f t="shared" si="2"/>
        <v>-9794.5999999999767</v>
      </c>
    </row>
    <row r="34" spans="1:7">
      <c r="A34" s="31">
        <f t="shared" si="1"/>
        <v>31</v>
      </c>
      <c r="B34" s="12" t="s">
        <v>62</v>
      </c>
      <c r="D34" s="22">
        <v>642058.80000000005</v>
      </c>
      <c r="E34" s="23"/>
      <c r="F34" s="23">
        <v>648567.93000000005</v>
      </c>
      <c r="G34" s="29">
        <f t="shared" si="2"/>
        <v>-6509.1300000000047</v>
      </c>
    </row>
    <row r="35" spans="1:7">
      <c r="A35" s="31">
        <f t="shared" si="1"/>
        <v>32</v>
      </c>
      <c r="B35" s="12" t="s">
        <v>63</v>
      </c>
      <c r="D35" s="22">
        <v>658356.84</v>
      </c>
      <c r="E35" s="23"/>
      <c r="F35" s="23">
        <v>659044.04</v>
      </c>
      <c r="G35" s="29">
        <f t="shared" si="2"/>
        <v>-687.20000000006985</v>
      </c>
    </row>
    <row r="36" spans="1:7">
      <c r="A36" s="31"/>
      <c r="B36" s="12"/>
      <c r="D36" s="22"/>
      <c r="E36" s="23"/>
      <c r="F36" s="23"/>
      <c r="G36" s="38"/>
    </row>
    <row r="37" spans="1:7">
      <c r="A37" s="17"/>
      <c r="D37" s="24">
        <f>SUM(D4:D35)</f>
        <v>24736883.75</v>
      </c>
      <c r="E37" s="25"/>
      <c r="F37" s="25">
        <f>SUM(F4:F35)</f>
        <v>25147832.59</v>
      </c>
      <c r="G37" s="42">
        <f>SUM(G4:G35)</f>
        <v>-410948.83999999991</v>
      </c>
    </row>
    <row r="38" spans="1:7">
      <c r="G38" s="43"/>
    </row>
    <row r="39" spans="1:7">
      <c r="A39" s="15"/>
    </row>
  </sheetData>
  <phoneticPr fontId="1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5:Q26"/>
  <sheetViews>
    <sheetView workbookViewId="0">
      <selection activeCell="N22" sqref="N22"/>
    </sheetView>
  </sheetViews>
  <sheetFormatPr defaultRowHeight="15"/>
  <cols>
    <col min="10" max="10" width="15.85546875" customWidth="1"/>
  </cols>
  <sheetData>
    <row r="5" spans="1:17" ht="18.75">
      <c r="A5" s="3" t="s">
        <v>111</v>
      </c>
      <c r="B5" s="3"/>
      <c r="C5" s="3"/>
      <c r="D5" s="3"/>
      <c r="E5" s="3"/>
    </row>
    <row r="6" spans="1:17" ht="18.75">
      <c r="A6" s="3" t="s">
        <v>112</v>
      </c>
      <c r="B6" s="3"/>
      <c r="C6" s="3"/>
      <c r="D6" s="3"/>
      <c r="E6" s="3"/>
    </row>
    <row r="8" spans="1:17">
      <c r="B8" t="s">
        <v>135</v>
      </c>
      <c r="H8" s="6" t="s">
        <v>139</v>
      </c>
      <c r="I8" s="6"/>
      <c r="J8" s="6"/>
      <c r="K8" s="6"/>
      <c r="L8" s="6"/>
      <c r="M8" s="6" t="s">
        <v>148</v>
      </c>
      <c r="N8" s="6"/>
      <c r="O8" s="6"/>
    </row>
    <row r="9" spans="1:17">
      <c r="H9" s="6"/>
      <c r="I9" s="6"/>
      <c r="J9" s="6"/>
      <c r="K9" s="6"/>
      <c r="L9" s="6"/>
      <c r="M9" s="6"/>
      <c r="N9" s="6"/>
      <c r="O9" s="6"/>
    </row>
    <row r="10" spans="1:17">
      <c r="E10" t="s">
        <v>123</v>
      </c>
      <c r="H10" s="6"/>
      <c r="I10" s="6"/>
      <c r="J10" s="6"/>
      <c r="K10" s="6"/>
      <c r="L10" s="6"/>
      <c r="M10" s="6"/>
      <c r="N10" s="6"/>
      <c r="O10" s="6"/>
    </row>
    <row r="11" spans="1:17">
      <c r="H11" s="6"/>
      <c r="I11" s="6"/>
      <c r="J11" s="6"/>
      <c r="K11" s="6"/>
      <c r="L11" s="6"/>
      <c r="M11" s="6"/>
      <c r="N11" s="6"/>
      <c r="O11" s="6"/>
    </row>
    <row r="12" spans="1:17" ht="15.75">
      <c r="B12" s="6" t="s">
        <v>124</v>
      </c>
      <c r="C12" s="6"/>
      <c r="E12" s="7">
        <v>34.39</v>
      </c>
      <c r="F12" s="32" t="s">
        <v>125</v>
      </c>
      <c r="H12" s="6"/>
      <c r="I12" s="33">
        <v>37.75</v>
      </c>
      <c r="J12" s="34" t="s">
        <v>125</v>
      </c>
      <c r="K12" s="6" t="s">
        <v>124</v>
      </c>
      <c r="L12" s="6"/>
      <c r="N12" s="33">
        <v>42.1</v>
      </c>
      <c r="O12" s="34" t="s">
        <v>125</v>
      </c>
      <c r="Q12">
        <f>N12/I12</f>
        <v>1.1152317880794702</v>
      </c>
    </row>
    <row r="13" spans="1:17" ht="15.75">
      <c r="B13" s="6" t="s">
        <v>126</v>
      </c>
      <c r="C13" s="6"/>
      <c r="E13" s="7">
        <v>26.45</v>
      </c>
      <c r="F13" s="32" t="s">
        <v>125</v>
      </c>
      <c r="H13" s="6"/>
      <c r="I13" s="33">
        <v>30.42</v>
      </c>
      <c r="J13" s="34" t="s">
        <v>125</v>
      </c>
      <c r="K13" s="6" t="s">
        <v>126</v>
      </c>
      <c r="L13" s="6"/>
      <c r="N13" s="33">
        <v>33.6</v>
      </c>
      <c r="O13" s="34" t="s">
        <v>125</v>
      </c>
      <c r="Q13">
        <f>N13/I13</f>
        <v>1.1045364891518739</v>
      </c>
    </row>
    <row r="14" spans="1:17" ht="15.75">
      <c r="B14" s="6"/>
      <c r="C14" s="6"/>
      <c r="E14" s="7"/>
      <c r="F14" s="32"/>
      <c r="H14" s="6"/>
      <c r="I14" s="33"/>
      <c r="J14" s="34"/>
      <c r="K14" s="6"/>
      <c r="L14" s="6"/>
      <c r="N14" s="33"/>
      <c r="O14" s="34"/>
    </row>
    <row r="15" spans="1:17" ht="15.75">
      <c r="B15" s="6" t="s">
        <v>149</v>
      </c>
      <c r="C15" s="6"/>
      <c r="E15" s="7"/>
      <c r="F15" s="32"/>
      <c r="H15" s="6"/>
      <c r="I15" s="33"/>
      <c r="J15" s="34"/>
      <c r="K15" s="6"/>
      <c r="L15" s="6"/>
      <c r="N15" s="33"/>
      <c r="O15" s="34"/>
    </row>
    <row r="16" spans="1:17" ht="15.75">
      <c r="B16" s="6" t="s">
        <v>127</v>
      </c>
      <c r="C16" s="6"/>
      <c r="E16" s="7"/>
      <c r="F16" s="32"/>
      <c r="H16" s="6"/>
      <c r="I16" s="33"/>
      <c r="J16" s="34"/>
      <c r="K16" s="6" t="s">
        <v>127</v>
      </c>
      <c r="L16" s="6"/>
      <c r="N16" s="33"/>
      <c r="O16" s="34"/>
    </row>
    <row r="17" spans="2:17" ht="15.75">
      <c r="B17" s="6" t="s">
        <v>128</v>
      </c>
      <c r="C17" s="6"/>
      <c r="E17" s="7">
        <v>2578.2199999999998</v>
      </c>
      <c r="F17" s="32" t="s">
        <v>129</v>
      </c>
      <c r="H17" s="6"/>
      <c r="I17" s="33">
        <v>2826.98</v>
      </c>
      <c r="J17" s="34" t="s">
        <v>129</v>
      </c>
      <c r="K17" s="6" t="s">
        <v>128</v>
      </c>
      <c r="L17" s="6"/>
      <c r="N17" s="33">
        <v>3279.85</v>
      </c>
      <c r="O17" s="34" t="s">
        <v>129</v>
      </c>
      <c r="Q17">
        <f>N17/I17</f>
        <v>1.1601956858555773</v>
      </c>
    </row>
    <row r="18" spans="2:17" ht="15.75">
      <c r="B18" s="6"/>
      <c r="C18" s="6"/>
      <c r="E18" s="7"/>
      <c r="F18" s="32"/>
      <c r="H18" s="6"/>
      <c r="I18" s="33"/>
      <c r="J18" s="34"/>
      <c r="K18" s="6"/>
      <c r="L18" s="6"/>
      <c r="N18" s="33"/>
      <c r="O18" s="34"/>
    </row>
    <row r="19" spans="2:17" ht="15.75">
      <c r="B19" s="6" t="s">
        <v>130</v>
      </c>
      <c r="C19" s="6"/>
      <c r="E19" s="7"/>
      <c r="F19" s="32"/>
      <c r="H19" s="6"/>
      <c r="I19" s="33"/>
      <c r="J19" s="34"/>
      <c r="K19" s="6" t="s">
        <v>130</v>
      </c>
      <c r="L19" s="6"/>
      <c r="N19" s="33"/>
      <c r="O19" s="34"/>
    </row>
    <row r="20" spans="2:17" ht="15.75">
      <c r="B20" s="6"/>
      <c r="C20" s="6"/>
      <c r="E20" s="7"/>
      <c r="F20" s="32"/>
      <c r="H20" s="6"/>
      <c r="I20" s="33"/>
      <c r="J20" s="34"/>
      <c r="K20" s="6"/>
      <c r="L20" s="6"/>
      <c r="N20" s="33"/>
      <c r="O20" s="34"/>
    </row>
    <row r="21" spans="2:17" ht="15.75">
      <c r="B21" s="6" t="s">
        <v>128</v>
      </c>
      <c r="C21" s="6"/>
      <c r="E21" s="7">
        <v>2693.86</v>
      </c>
      <c r="F21" s="32" t="s">
        <v>129</v>
      </c>
      <c r="H21" s="6"/>
      <c r="I21" s="33">
        <v>2964.77</v>
      </c>
      <c r="J21" s="34" t="s">
        <v>129</v>
      </c>
      <c r="K21" s="6" t="s">
        <v>128</v>
      </c>
      <c r="L21" s="6"/>
      <c r="N21" s="33">
        <v>3264.06</v>
      </c>
      <c r="O21" s="34" t="s">
        <v>129</v>
      </c>
      <c r="Q21">
        <f>N21/I21</f>
        <v>1.1009488088452055</v>
      </c>
    </row>
    <row r="22" spans="2:17" ht="15.75">
      <c r="B22" s="6" t="s">
        <v>124</v>
      </c>
      <c r="C22" s="6"/>
      <c r="E22" s="7">
        <v>34.39</v>
      </c>
      <c r="F22" s="32" t="s">
        <v>125</v>
      </c>
      <c r="H22" s="6"/>
      <c r="I22" s="33">
        <v>37.75</v>
      </c>
      <c r="J22" s="34" t="s">
        <v>125</v>
      </c>
      <c r="K22" s="6" t="s">
        <v>124</v>
      </c>
      <c r="L22" s="6"/>
      <c r="N22" s="33">
        <v>41.9</v>
      </c>
      <c r="O22" s="34" t="s">
        <v>125</v>
      </c>
      <c r="Q22">
        <f>N22/I22</f>
        <v>1.1099337748344371</v>
      </c>
    </row>
    <row r="23" spans="2:17" ht="15.75">
      <c r="B23" s="6"/>
      <c r="C23" s="6"/>
      <c r="E23" s="7"/>
      <c r="F23" s="32"/>
      <c r="H23" s="6"/>
      <c r="I23" s="33"/>
      <c r="J23" s="34"/>
      <c r="K23" s="6"/>
      <c r="L23" s="6"/>
      <c r="N23" s="33"/>
      <c r="O23" s="34"/>
    </row>
    <row r="24" spans="2:17" ht="15.75">
      <c r="B24" s="6"/>
      <c r="C24" s="6"/>
      <c r="E24" s="7"/>
      <c r="F24" s="32"/>
      <c r="H24" s="6"/>
      <c r="I24" s="33"/>
      <c r="J24" s="34"/>
      <c r="K24" s="6"/>
      <c r="L24" s="6"/>
      <c r="N24" s="33"/>
      <c r="O24" s="34"/>
    </row>
    <row r="25" spans="2:17" ht="15.75">
      <c r="B25" s="6" t="s">
        <v>131</v>
      </c>
      <c r="C25" s="6"/>
      <c r="E25" s="7">
        <v>4.83</v>
      </c>
      <c r="F25" s="32" t="s">
        <v>132</v>
      </c>
      <c r="H25" s="6"/>
      <c r="I25" s="33">
        <v>5.27</v>
      </c>
      <c r="J25" s="34" t="s">
        <v>132</v>
      </c>
      <c r="K25" s="6" t="s">
        <v>131</v>
      </c>
      <c r="L25" s="6"/>
      <c r="N25" s="33">
        <v>5.92</v>
      </c>
      <c r="O25" s="34" t="s">
        <v>132</v>
      </c>
      <c r="Q25">
        <f>N25/I25</f>
        <v>1.1233396584440229</v>
      </c>
    </row>
    <row r="26" spans="2:17" ht="15.75">
      <c r="B26" s="6"/>
      <c r="C26" s="6" t="s">
        <v>136</v>
      </c>
      <c r="E26" s="7">
        <v>3.37</v>
      </c>
      <c r="F26" s="32" t="s">
        <v>132</v>
      </c>
      <c r="H26" s="6"/>
      <c r="I26" s="33">
        <v>3.69</v>
      </c>
      <c r="J26" s="34" t="s">
        <v>132</v>
      </c>
      <c r="K26" s="6"/>
      <c r="L26" s="6" t="s">
        <v>136</v>
      </c>
      <c r="N26" s="33">
        <v>4.1399999999999997</v>
      </c>
      <c r="O26" s="34" t="s">
        <v>132</v>
      </c>
      <c r="Q26">
        <f>N26/I26</f>
        <v>1.121951219512195</v>
      </c>
    </row>
  </sheetData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75"/>
  <sheetViews>
    <sheetView topLeftCell="B1" workbookViewId="0">
      <selection activeCell="P113" sqref="P113"/>
    </sheetView>
  </sheetViews>
  <sheetFormatPr defaultRowHeight="15"/>
  <cols>
    <col min="1" max="1" width="0" hidden="1" customWidth="1"/>
    <col min="2" max="2" width="11.7109375" customWidth="1"/>
    <col min="3" max="13" width="9.7109375" customWidth="1"/>
    <col min="14" max="15" width="11.7109375" customWidth="1"/>
    <col min="16" max="16" width="9.7109375" customWidth="1"/>
  </cols>
  <sheetData>
    <row r="1" spans="1:16">
      <c r="A1" s="45" t="s">
        <v>151</v>
      </c>
      <c r="B1" s="54" t="s">
        <v>152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5"/>
      <c r="O1" s="55"/>
      <c r="P1" s="55"/>
    </row>
    <row r="2" spans="1:16">
      <c r="A2" s="45"/>
      <c r="B2" s="54" t="s">
        <v>153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 s="55"/>
      <c r="P2" s="55"/>
    </row>
    <row r="3" spans="1:16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" customHeight="1">
      <c r="A4" s="46"/>
      <c r="B4" s="53" t="s">
        <v>154</v>
      </c>
      <c r="C4" s="53"/>
      <c r="D4" s="51" t="s">
        <v>69</v>
      </c>
      <c r="E4" s="51" t="s">
        <v>70</v>
      </c>
      <c r="F4" s="51" t="s">
        <v>71</v>
      </c>
      <c r="G4" s="51" t="s">
        <v>72</v>
      </c>
      <c r="H4" s="51" t="s">
        <v>73</v>
      </c>
      <c r="I4" s="51" t="s">
        <v>74</v>
      </c>
      <c r="J4" s="51" t="s">
        <v>75</v>
      </c>
      <c r="K4" s="51" t="s">
        <v>76</v>
      </c>
      <c r="L4" s="51" t="s">
        <v>77</v>
      </c>
      <c r="M4" s="51" t="s">
        <v>155</v>
      </c>
      <c r="N4" s="56" t="s">
        <v>78</v>
      </c>
      <c r="O4" s="53" t="s">
        <v>156</v>
      </c>
      <c r="P4" s="53"/>
    </row>
    <row r="5" spans="1:16">
      <c r="A5" s="47"/>
      <c r="B5" s="14" t="s">
        <v>157</v>
      </c>
      <c r="C5" s="14" t="s">
        <v>158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7"/>
      <c r="O5" s="14" t="s">
        <v>157</v>
      </c>
      <c r="P5" s="14" t="s">
        <v>158</v>
      </c>
    </row>
    <row r="6" spans="1:16">
      <c r="A6" s="27">
        <v>4</v>
      </c>
      <c r="B6" s="49" t="s">
        <v>79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50"/>
    </row>
    <row r="7" spans="1:16">
      <c r="A7" s="27"/>
      <c r="B7" s="35">
        <v>187190.85</v>
      </c>
      <c r="C7" s="35">
        <v>0</v>
      </c>
      <c r="D7" s="35">
        <v>0</v>
      </c>
      <c r="E7" s="35">
        <v>1111485.3600000001</v>
      </c>
      <c r="F7" s="35">
        <v>0</v>
      </c>
      <c r="G7" s="35">
        <v>0</v>
      </c>
      <c r="H7" s="35">
        <v>3101.19</v>
      </c>
      <c r="I7" s="35">
        <v>2486.86</v>
      </c>
      <c r="J7" s="35">
        <v>34112.71</v>
      </c>
      <c r="K7" s="35">
        <v>54969.599999999999</v>
      </c>
      <c r="L7" s="35">
        <v>203387.51999999999</v>
      </c>
      <c r="M7" s="35">
        <v>0</v>
      </c>
      <c r="N7" s="35">
        <f>SUM(D7:M7)</f>
        <v>1409543.2400000002</v>
      </c>
      <c r="O7" s="35">
        <v>249055.23</v>
      </c>
      <c r="P7" s="26">
        <v>0</v>
      </c>
    </row>
    <row r="8" spans="1:16">
      <c r="A8" s="27"/>
      <c r="B8" s="48" t="s">
        <v>120</v>
      </c>
      <c r="C8" s="48"/>
      <c r="D8" s="35">
        <v>0</v>
      </c>
      <c r="E8" s="35">
        <v>1620.31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f>SUM(D8:M8)</f>
        <v>1620.31</v>
      </c>
      <c r="O8" s="35"/>
      <c r="P8" s="27"/>
    </row>
    <row r="9" spans="1:16">
      <c r="A9" s="27"/>
      <c r="B9" s="48" t="s">
        <v>121</v>
      </c>
      <c r="C9" s="48"/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f>SUM(D9:M9)</f>
        <v>0</v>
      </c>
      <c r="O9" s="35"/>
      <c r="P9" s="27"/>
    </row>
    <row r="10" spans="1:16">
      <c r="A10" s="27"/>
      <c r="B10" s="48" t="s">
        <v>122</v>
      </c>
      <c r="C10" s="48"/>
      <c r="D10" s="35">
        <v>6449.93</v>
      </c>
      <c r="E10" s="35">
        <v>1058744.33</v>
      </c>
      <c r="F10" s="35">
        <v>0</v>
      </c>
      <c r="G10" s="35">
        <v>0</v>
      </c>
      <c r="H10" s="35">
        <v>2093.1799999999998</v>
      </c>
      <c r="I10" s="35">
        <v>1785.63</v>
      </c>
      <c r="J10" s="35">
        <v>32365.39</v>
      </c>
      <c r="K10" s="35">
        <v>52736.29</v>
      </c>
      <c r="L10" s="35">
        <v>195124.42</v>
      </c>
      <c r="M10" s="35">
        <v>0</v>
      </c>
      <c r="N10" s="35">
        <f>SUM(D10:M10)</f>
        <v>1349299.1699999997</v>
      </c>
      <c r="O10" s="35"/>
      <c r="P10" s="27"/>
    </row>
    <row r="11" spans="1:16">
      <c r="A11" s="27">
        <v>7</v>
      </c>
      <c r="B11" s="49" t="s">
        <v>80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/>
    </row>
    <row r="12" spans="1:16">
      <c r="A12" s="27"/>
      <c r="B12" s="35">
        <v>227197.4</v>
      </c>
      <c r="C12" s="35">
        <v>3206.39</v>
      </c>
      <c r="D12" s="35">
        <v>5329.65</v>
      </c>
      <c r="E12" s="35">
        <v>837761.75</v>
      </c>
      <c r="F12" s="35">
        <v>24500.76</v>
      </c>
      <c r="G12" s="35">
        <v>0</v>
      </c>
      <c r="H12" s="35">
        <v>0</v>
      </c>
      <c r="I12" s="35">
        <v>0</v>
      </c>
      <c r="J12" s="35">
        <v>41463.879999999997</v>
      </c>
      <c r="K12" s="35">
        <v>269033.40000000002</v>
      </c>
      <c r="L12" s="35">
        <v>225970.8</v>
      </c>
      <c r="M12" s="35">
        <v>13430.45</v>
      </c>
      <c r="N12" s="35">
        <f>SUM(D12:M12)</f>
        <v>1417490.69</v>
      </c>
      <c r="O12" s="35">
        <v>250850.92</v>
      </c>
      <c r="P12" s="26">
        <v>3342.39</v>
      </c>
    </row>
    <row r="13" spans="1:16">
      <c r="A13" s="27"/>
      <c r="B13" s="48" t="s">
        <v>120</v>
      </c>
      <c r="C13" s="48"/>
      <c r="D13" s="35">
        <v>0</v>
      </c>
      <c r="E13" s="35">
        <v>11717.18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-5.67</v>
      </c>
      <c r="L13" s="35">
        <v>-4.7699999999999996</v>
      </c>
      <c r="M13" s="35">
        <v>-0.39</v>
      </c>
      <c r="N13" s="35">
        <f>SUM(D13:M13)</f>
        <v>11706.35</v>
      </c>
      <c r="O13" s="35"/>
      <c r="P13" s="27"/>
    </row>
    <row r="14" spans="1:16">
      <c r="A14" s="27"/>
      <c r="B14" s="48" t="s">
        <v>121</v>
      </c>
      <c r="C14" s="48"/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f>SUM(D14:M14)</f>
        <v>0</v>
      </c>
      <c r="O14" s="35"/>
      <c r="P14" s="27"/>
    </row>
    <row r="15" spans="1:16">
      <c r="A15" s="27"/>
      <c r="B15" s="48" t="s">
        <v>122</v>
      </c>
      <c r="C15" s="48"/>
      <c r="D15" s="35">
        <v>11188.9</v>
      </c>
      <c r="E15" s="35">
        <v>821356.16</v>
      </c>
      <c r="F15" s="35">
        <v>23730.09</v>
      </c>
      <c r="G15" s="35">
        <v>0</v>
      </c>
      <c r="H15" s="35">
        <v>3.52</v>
      </c>
      <c r="I15" s="35">
        <v>5.67</v>
      </c>
      <c r="J15" s="35">
        <v>51863.69</v>
      </c>
      <c r="K15" s="35">
        <v>264269.03999999998</v>
      </c>
      <c r="L15" s="35">
        <v>221504.46</v>
      </c>
      <c r="M15" s="35">
        <v>11757.99</v>
      </c>
      <c r="N15" s="35">
        <f>SUM(D15:M15)</f>
        <v>1405679.52</v>
      </c>
      <c r="O15" s="35"/>
      <c r="P15" s="27"/>
    </row>
    <row r="16" spans="1:16">
      <c r="A16" s="27">
        <v>135</v>
      </c>
      <c r="B16" s="49" t="s">
        <v>81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/>
    </row>
    <row r="17" spans="1:16">
      <c r="A17" s="27"/>
      <c r="B17" s="35">
        <v>117248.05</v>
      </c>
      <c r="C17" s="35">
        <v>1297.3499999999999</v>
      </c>
      <c r="D17" s="35">
        <v>0</v>
      </c>
      <c r="E17" s="35">
        <v>615527.88</v>
      </c>
      <c r="F17" s="35">
        <v>0</v>
      </c>
      <c r="G17" s="35">
        <v>0</v>
      </c>
      <c r="H17" s="35">
        <v>0</v>
      </c>
      <c r="I17" s="35">
        <v>0</v>
      </c>
      <c r="J17" s="35">
        <v>35651.760000000002</v>
      </c>
      <c r="K17" s="35">
        <v>123043.08</v>
      </c>
      <c r="L17" s="35">
        <v>155358</v>
      </c>
      <c r="M17" s="35">
        <v>0</v>
      </c>
      <c r="N17" s="35">
        <f>SUM(D17:M17)</f>
        <v>929580.72</v>
      </c>
      <c r="O17" s="35">
        <v>98546.37</v>
      </c>
      <c r="P17" s="26">
        <v>0</v>
      </c>
    </row>
    <row r="18" spans="1:16">
      <c r="A18" s="27"/>
      <c r="B18" s="48" t="s">
        <v>120</v>
      </c>
      <c r="C18" s="48"/>
      <c r="D18" s="35">
        <v>0</v>
      </c>
      <c r="E18" s="35">
        <v>9134.39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f>SUM(D18:M18)</f>
        <v>9134.39</v>
      </c>
      <c r="O18" s="35"/>
      <c r="P18" s="27"/>
    </row>
    <row r="19" spans="1:16">
      <c r="A19" s="27"/>
      <c r="B19" s="48" t="s">
        <v>121</v>
      </c>
      <c r="C19" s="48"/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f>SUM(D19:M19)</f>
        <v>0</v>
      </c>
      <c r="O19" s="35"/>
      <c r="P19" s="27"/>
    </row>
    <row r="20" spans="1:16">
      <c r="A20" s="27"/>
      <c r="B20" s="48" t="s">
        <v>122</v>
      </c>
      <c r="C20" s="48"/>
      <c r="D20" s="35">
        <v>415.65</v>
      </c>
      <c r="E20" s="35">
        <v>631697.27</v>
      </c>
      <c r="F20" s="35">
        <v>25.23</v>
      </c>
      <c r="G20" s="35">
        <v>4.87</v>
      </c>
      <c r="H20" s="35">
        <v>4.87</v>
      </c>
      <c r="I20" s="35">
        <v>7.48</v>
      </c>
      <c r="J20" s="35">
        <v>40431.269999999997</v>
      </c>
      <c r="K20" s="35">
        <v>125295.54</v>
      </c>
      <c r="L20" s="35">
        <v>158237.26</v>
      </c>
      <c r="M20" s="35">
        <v>0</v>
      </c>
      <c r="N20" s="35">
        <f>SUM(D20:M20)</f>
        <v>956119.44000000006</v>
      </c>
      <c r="O20" s="35"/>
      <c r="P20" s="27"/>
    </row>
    <row r="21" spans="1:16">
      <c r="A21" s="27">
        <v>28</v>
      </c>
      <c r="B21" s="49" t="s">
        <v>82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/>
    </row>
    <row r="22" spans="1:16">
      <c r="A22" s="27"/>
      <c r="B22" s="35">
        <v>144443.68</v>
      </c>
      <c r="C22" s="35">
        <v>788.96</v>
      </c>
      <c r="D22" s="35">
        <v>0</v>
      </c>
      <c r="E22" s="35">
        <v>926226.6</v>
      </c>
      <c r="F22" s="35">
        <v>24499.48</v>
      </c>
      <c r="G22" s="35">
        <v>0</v>
      </c>
      <c r="H22" s="35">
        <v>11650.38</v>
      </c>
      <c r="I22" s="35">
        <v>9387.9599999999991</v>
      </c>
      <c r="J22" s="35">
        <v>27673.22</v>
      </c>
      <c r="K22" s="35">
        <v>145481.59</v>
      </c>
      <c r="L22" s="35">
        <v>37093.31</v>
      </c>
      <c r="M22" s="35">
        <v>0</v>
      </c>
      <c r="N22" s="35">
        <f>SUM(D22:M22)</f>
        <v>1182012.54</v>
      </c>
      <c r="O22" s="35">
        <v>181637.51</v>
      </c>
      <c r="P22" s="26">
        <v>3384.21</v>
      </c>
    </row>
    <row r="23" spans="1:16">
      <c r="A23" s="27"/>
      <c r="B23" s="48" t="s">
        <v>120</v>
      </c>
      <c r="C23" s="48"/>
      <c r="D23" s="35">
        <v>0</v>
      </c>
      <c r="E23" s="35">
        <v>4300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4462.6400000000003</v>
      </c>
      <c r="L23" s="35">
        <v>0</v>
      </c>
      <c r="M23" s="35">
        <v>0</v>
      </c>
      <c r="N23" s="35">
        <f>SUM(D23:M23)</f>
        <v>8762.64</v>
      </c>
      <c r="O23" s="35"/>
      <c r="P23" s="27"/>
    </row>
    <row r="24" spans="1:16">
      <c r="A24" s="27"/>
      <c r="B24" s="48" t="s">
        <v>121</v>
      </c>
      <c r="C24" s="48"/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f>SUM(D24:M24)</f>
        <v>0</v>
      </c>
      <c r="O24" s="35"/>
      <c r="P24" s="27"/>
    </row>
    <row r="25" spans="1:16">
      <c r="A25" s="27"/>
      <c r="B25" s="48" t="s">
        <v>122</v>
      </c>
      <c r="C25" s="48"/>
      <c r="D25" s="35">
        <v>0</v>
      </c>
      <c r="E25" s="35">
        <v>901230.51</v>
      </c>
      <c r="F25" s="35">
        <v>23492.560000000001</v>
      </c>
      <c r="G25" s="35">
        <v>0</v>
      </c>
      <c r="H25" s="35">
        <v>12020.77</v>
      </c>
      <c r="I25" s="35">
        <v>9695.33</v>
      </c>
      <c r="J25" s="35">
        <v>31811.759999999998</v>
      </c>
      <c r="K25" s="35">
        <v>140722.10999999999</v>
      </c>
      <c r="L25" s="35">
        <v>37203.56</v>
      </c>
      <c r="M25" s="35">
        <v>0</v>
      </c>
      <c r="N25" s="35">
        <f>SUM(D25:M25)</f>
        <v>1156176.6000000001</v>
      </c>
      <c r="O25" s="35"/>
      <c r="P25" s="27"/>
    </row>
    <row r="26" spans="1:16">
      <c r="A26" s="27">
        <v>9</v>
      </c>
      <c r="B26" s="49" t="s">
        <v>83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/>
    </row>
    <row r="27" spans="1:16">
      <c r="A27" s="27"/>
      <c r="B27" s="35">
        <v>400264.82</v>
      </c>
      <c r="C27" s="35">
        <v>0</v>
      </c>
      <c r="D27" s="35">
        <v>0</v>
      </c>
      <c r="E27" s="35">
        <v>663943.92000000004</v>
      </c>
      <c r="F27" s="35">
        <v>0</v>
      </c>
      <c r="G27" s="35">
        <v>0</v>
      </c>
      <c r="H27" s="35">
        <v>0</v>
      </c>
      <c r="I27" s="35">
        <v>0</v>
      </c>
      <c r="J27" s="35">
        <v>12774.48</v>
      </c>
      <c r="K27" s="35">
        <v>160283.76</v>
      </c>
      <c r="L27" s="35">
        <v>99357.24</v>
      </c>
      <c r="M27" s="35">
        <v>25464.19</v>
      </c>
      <c r="N27" s="35">
        <f>SUM(D27:M27)</f>
        <v>961823.59</v>
      </c>
      <c r="O27" s="35">
        <v>296842.57</v>
      </c>
      <c r="P27" s="26">
        <v>0</v>
      </c>
    </row>
    <row r="28" spans="1:16">
      <c r="A28" s="27"/>
      <c r="B28" s="48" t="s">
        <v>120</v>
      </c>
      <c r="C28" s="48"/>
      <c r="D28" s="35">
        <v>0</v>
      </c>
      <c r="E28" s="35">
        <v>1604.8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f>SUM(D28:M28)</f>
        <v>1604.8</v>
      </c>
      <c r="O28" s="35"/>
      <c r="P28" s="27"/>
    </row>
    <row r="29" spans="1:16">
      <c r="A29" s="27"/>
      <c r="B29" s="48" t="s">
        <v>121</v>
      </c>
      <c r="C29" s="48"/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f>SUM(D29:M29)</f>
        <v>0</v>
      </c>
      <c r="O29" s="35"/>
      <c r="P29" s="27"/>
    </row>
    <row r="30" spans="1:16">
      <c r="A30" s="27"/>
      <c r="B30" s="48" t="s">
        <v>122</v>
      </c>
      <c r="C30" s="48"/>
      <c r="D30" s="35">
        <v>3588.6</v>
      </c>
      <c r="E30" s="35">
        <v>761346.76</v>
      </c>
      <c r="F30" s="35">
        <v>39.6</v>
      </c>
      <c r="G30" s="35">
        <v>40.82</v>
      </c>
      <c r="H30" s="35">
        <v>323.77</v>
      </c>
      <c r="I30" s="35">
        <v>70.22</v>
      </c>
      <c r="J30" s="35">
        <v>21136.86</v>
      </c>
      <c r="K30" s="35">
        <v>156013.59</v>
      </c>
      <c r="L30" s="35">
        <v>98867.33</v>
      </c>
      <c r="M30" s="35">
        <v>25423.09</v>
      </c>
      <c r="N30" s="35">
        <f>SUM(D30:M30)</f>
        <v>1066850.6399999999</v>
      </c>
      <c r="O30" s="35"/>
      <c r="P30" s="27"/>
    </row>
    <row r="31" spans="1:16">
      <c r="A31" s="27">
        <v>10</v>
      </c>
      <c r="B31" s="49" t="s">
        <v>84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/>
    </row>
    <row r="32" spans="1:16">
      <c r="A32" s="27"/>
      <c r="B32" s="35">
        <v>93355.79</v>
      </c>
      <c r="C32" s="35">
        <v>234.47</v>
      </c>
      <c r="D32" s="35">
        <v>65847.570000000007</v>
      </c>
      <c r="E32" s="35">
        <v>658791.96</v>
      </c>
      <c r="F32" s="35">
        <v>23745.93</v>
      </c>
      <c r="G32" s="35">
        <v>0</v>
      </c>
      <c r="H32" s="35">
        <v>21556.43</v>
      </c>
      <c r="I32" s="35">
        <v>17398.16</v>
      </c>
      <c r="J32" s="35">
        <v>30954.86</v>
      </c>
      <c r="K32" s="35">
        <v>137177.28</v>
      </c>
      <c r="L32" s="35">
        <v>94744.8</v>
      </c>
      <c r="M32" s="35">
        <v>25449.49</v>
      </c>
      <c r="N32" s="35">
        <f>SUM(D32:M32)</f>
        <v>1075666.4800000002</v>
      </c>
      <c r="O32" s="35">
        <v>90393.23</v>
      </c>
      <c r="P32" s="26">
        <v>221.77</v>
      </c>
    </row>
    <row r="33" spans="1:16">
      <c r="A33" s="27"/>
      <c r="B33" s="48" t="s">
        <v>120</v>
      </c>
      <c r="C33" s="48"/>
      <c r="D33" s="35">
        <v>-5089.03</v>
      </c>
      <c r="E33" s="35">
        <v>5600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f>SUM(D33:M33)</f>
        <v>510.97000000000025</v>
      </c>
      <c r="O33" s="35"/>
      <c r="P33" s="27"/>
    </row>
    <row r="34" spans="1:16">
      <c r="A34" s="27"/>
      <c r="B34" s="48" t="s">
        <v>121</v>
      </c>
      <c r="C34" s="48"/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f>SUM(D34:M34)</f>
        <v>0</v>
      </c>
      <c r="O34" s="35"/>
      <c r="P34" s="27"/>
    </row>
    <row r="35" spans="1:16">
      <c r="A35" s="27"/>
      <c r="B35" s="48" t="s">
        <v>122</v>
      </c>
      <c r="C35" s="48"/>
      <c r="D35" s="35">
        <v>59832.2</v>
      </c>
      <c r="E35" s="35">
        <v>665042.5</v>
      </c>
      <c r="F35" s="35">
        <v>23464.05</v>
      </c>
      <c r="G35" s="35">
        <v>0</v>
      </c>
      <c r="H35" s="35">
        <v>23276.05</v>
      </c>
      <c r="I35" s="35">
        <v>18808.53</v>
      </c>
      <c r="J35" s="35">
        <v>33629.699999999997</v>
      </c>
      <c r="K35" s="35">
        <v>135620.47</v>
      </c>
      <c r="L35" s="35">
        <v>94784.52</v>
      </c>
      <c r="M35" s="35">
        <v>24669.29</v>
      </c>
      <c r="N35" s="35">
        <f>SUM(D35:M35)</f>
        <v>1079127.31</v>
      </c>
      <c r="O35" s="35"/>
      <c r="P35" s="27"/>
    </row>
    <row r="36" spans="1:16">
      <c r="A36" s="27">
        <v>11</v>
      </c>
      <c r="B36" s="49" t="s">
        <v>85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/>
    </row>
    <row r="37" spans="1:16">
      <c r="A37" s="27"/>
      <c r="B37" s="35">
        <v>86344.18</v>
      </c>
      <c r="C37" s="35">
        <v>2377.0500000000002</v>
      </c>
      <c r="D37" s="35">
        <v>0</v>
      </c>
      <c r="E37" s="35">
        <v>608804.64</v>
      </c>
      <c r="F37" s="35">
        <v>0</v>
      </c>
      <c r="G37" s="35">
        <v>0</v>
      </c>
      <c r="H37" s="35">
        <v>12547.04</v>
      </c>
      <c r="I37" s="35">
        <v>10152.99</v>
      </c>
      <c r="J37" s="35">
        <v>40212.019999999997</v>
      </c>
      <c r="K37" s="35">
        <v>52504.800000000003</v>
      </c>
      <c r="L37" s="35">
        <v>25444.94</v>
      </c>
      <c r="M37" s="35">
        <v>41409.9</v>
      </c>
      <c r="N37" s="35">
        <f>SUM(D37:M37)</f>
        <v>791076.33000000007</v>
      </c>
      <c r="O37" s="35">
        <v>122995.5</v>
      </c>
      <c r="P37" s="26">
        <v>1252.24</v>
      </c>
    </row>
    <row r="38" spans="1:16">
      <c r="A38" s="27"/>
      <c r="B38" s="48" t="s">
        <v>120</v>
      </c>
      <c r="C38" s="48"/>
      <c r="D38" s="35">
        <v>0</v>
      </c>
      <c r="E38" s="35">
        <v>2981.48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f>SUM(D38:M38)</f>
        <v>2981.48</v>
      </c>
      <c r="O38" s="35"/>
      <c r="P38" s="27"/>
    </row>
    <row r="39" spans="1:16">
      <c r="A39" s="27"/>
      <c r="B39" s="48" t="s">
        <v>121</v>
      </c>
      <c r="C39" s="48"/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f>SUM(D39:M39)</f>
        <v>0</v>
      </c>
      <c r="O39" s="35"/>
      <c r="P39" s="27"/>
    </row>
    <row r="40" spans="1:16">
      <c r="A40" s="27"/>
      <c r="B40" s="48" t="s">
        <v>122</v>
      </c>
      <c r="C40" s="48"/>
      <c r="D40" s="35">
        <v>0</v>
      </c>
      <c r="E40" s="35">
        <v>588457.43999999994</v>
      </c>
      <c r="F40" s="35">
        <v>0</v>
      </c>
      <c r="G40" s="35">
        <v>0</v>
      </c>
      <c r="H40" s="35">
        <v>12133.07</v>
      </c>
      <c r="I40" s="35">
        <v>9820.6200000000008</v>
      </c>
      <c r="J40" s="35">
        <v>32405.83</v>
      </c>
      <c r="K40" s="35">
        <v>50678.63</v>
      </c>
      <c r="L40" s="35">
        <v>22666.42</v>
      </c>
      <c r="M40" s="35">
        <v>40119.67</v>
      </c>
      <c r="N40" s="35">
        <f>SUM(D40:M40)</f>
        <v>756281.67999999993</v>
      </c>
      <c r="O40" s="35"/>
      <c r="P40" s="27"/>
    </row>
    <row r="41" spans="1:16">
      <c r="A41" s="27">
        <v>16</v>
      </c>
      <c r="B41" s="49" t="s">
        <v>86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/>
    </row>
    <row r="42" spans="1:16">
      <c r="A42" s="27"/>
      <c r="B42" s="35">
        <v>145292.49</v>
      </c>
      <c r="C42" s="35">
        <v>0</v>
      </c>
      <c r="D42" s="35">
        <v>110846.6</v>
      </c>
      <c r="E42" s="35">
        <v>919472.31</v>
      </c>
      <c r="F42" s="35">
        <v>49607.02</v>
      </c>
      <c r="G42" s="35">
        <v>9263.02</v>
      </c>
      <c r="H42" s="35">
        <v>0</v>
      </c>
      <c r="I42" s="35">
        <v>0</v>
      </c>
      <c r="J42" s="35">
        <v>34243.129999999997</v>
      </c>
      <c r="K42" s="35">
        <v>105304.27</v>
      </c>
      <c r="L42" s="35">
        <v>277116.5</v>
      </c>
      <c r="M42" s="35">
        <v>0</v>
      </c>
      <c r="N42" s="35">
        <f>SUM(D42:M42)</f>
        <v>1505852.8499999999</v>
      </c>
      <c r="O42" s="35">
        <v>160378.42000000001</v>
      </c>
      <c r="P42" s="26">
        <v>9.24</v>
      </c>
    </row>
    <row r="43" spans="1:16">
      <c r="A43" s="27"/>
      <c r="B43" s="48" t="s">
        <v>120</v>
      </c>
      <c r="C43" s="48"/>
      <c r="D43" s="35">
        <v>0</v>
      </c>
      <c r="E43" s="35">
        <v>4000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f>SUM(D43:M43)</f>
        <v>4000</v>
      </c>
      <c r="O43" s="35"/>
      <c r="P43" s="27"/>
    </row>
    <row r="44" spans="1:16">
      <c r="A44" s="27"/>
      <c r="B44" s="48" t="s">
        <v>121</v>
      </c>
      <c r="C44" s="48"/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f>SUM(D44:M44)</f>
        <v>0</v>
      </c>
      <c r="O44" s="35"/>
      <c r="P44" s="27"/>
    </row>
    <row r="45" spans="1:16">
      <c r="A45" s="27"/>
      <c r="B45" s="48" t="s">
        <v>122</v>
      </c>
      <c r="C45" s="48"/>
      <c r="D45" s="35">
        <v>107766</v>
      </c>
      <c r="E45" s="35">
        <v>914080.57</v>
      </c>
      <c r="F45" s="35">
        <v>48861.09</v>
      </c>
      <c r="G45" s="35">
        <v>9123.9500000000007</v>
      </c>
      <c r="H45" s="35">
        <v>16.059999999999999</v>
      </c>
      <c r="I45" s="35">
        <v>21.51</v>
      </c>
      <c r="J45" s="35">
        <v>33505.9</v>
      </c>
      <c r="K45" s="35">
        <v>105023.52</v>
      </c>
      <c r="L45" s="35">
        <v>276377.56</v>
      </c>
      <c r="M45" s="35">
        <v>0</v>
      </c>
      <c r="N45" s="35">
        <f>SUM(D45:M45)</f>
        <v>1494776.16</v>
      </c>
      <c r="O45" s="35"/>
      <c r="P45" s="27"/>
    </row>
    <row r="46" spans="1:16">
      <c r="A46" s="27">
        <v>18</v>
      </c>
      <c r="B46" s="49" t="s">
        <v>87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50"/>
    </row>
    <row r="47" spans="1:16">
      <c r="A47" s="27"/>
      <c r="B47" s="35">
        <v>264136.25</v>
      </c>
      <c r="C47" s="35">
        <v>26025.58</v>
      </c>
      <c r="D47" s="35">
        <v>0</v>
      </c>
      <c r="E47" s="35">
        <v>958761.36</v>
      </c>
      <c r="F47" s="35">
        <v>59248.95</v>
      </c>
      <c r="G47" s="35">
        <v>11073.88</v>
      </c>
      <c r="H47" s="35">
        <v>0</v>
      </c>
      <c r="I47" s="35">
        <v>0</v>
      </c>
      <c r="J47" s="35">
        <v>0</v>
      </c>
      <c r="K47" s="35">
        <v>140452.44</v>
      </c>
      <c r="L47" s="35">
        <v>136171.31</v>
      </c>
      <c r="M47" s="35">
        <v>57273.18</v>
      </c>
      <c r="N47" s="35">
        <f>SUM(D47:M47)</f>
        <v>1362981.1199999999</v>
      </c>
      <c r="O47" s="35">
        <v>280834.39</v>
      </c>
      <c r="P47" s="26">
        <v>24406.58</v>
      </c>
    </row>
    <row r="48" spans="1:16">
      <c r="A48" s="27"/>
      <c r="B48" s="48" t="s">
        <v>120</v>
      </c>
      <c r="C48" s="48"/>
      <c r="D48" s="35">
        <v>0</v>
      </c>
      <c r="E48" s="35">
        <v>6000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f>SUM(D48:M48)</f>
        <v>6000</v>
      </c>
      <c r="O48" s="35"/>
      <c r="P48" s="27"/>
    </row>
    <row r="49" spans="1:16">
      <c r="A49" s="27"/>
      <c r="B49" s="48" t="s">
        <v>121</v>
      </c>
      <c r="C49" s="48"/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f>SUM(D49:M49)</f>
        <v>0</v>
      </c>
      <c r="O49" s="35"/>
      <c r="P49" s="27"/>
    </row>
    <row r="50" spans="1:16">
      <c r="A50" s="27"/>
      <c r="B50" s="48" t="s">
        <v>122</v>
      </c>
      <c r="C50" s="48"/>
      <c r="D50" s="35">
        <v>6023.4</v>
      </c>
      <c r="E50" s="35">
        <v>939798.33</v>
      </c>
      <c r="F50" s="35">
        <v>62149.68</v>
      </c>
      <c r="G50" s="35">
        <v>11605.13</v>
      </c>
      <c r="H50" s="35">
        <v>0</v>
      </c>
      <c r="I50" s="35">
        <v>0</v>
      </c>
      <c r="J50" s="35">
        <v>702.11</v>
      </c>
      <c r="K50" s="35">
        <v>139263.34</v>
      </c>
      <c r="L50" s="35">
        <v>135121.64000000001</v>
      </c>
      <c r="M50" s="35">
        <v>56000.35</v>
      </c>
      <c r="N50" s="35">
        <f>SUM(D50:M50)</f>
        <v>1350663.98</v>
      </c>
      <c r="O50" s="35"/>
      <c r="P50" s="27"/>
    </row>
    <row r="51" spans="1:16">
      <c r="A51" s="27">
        <v>120</v>
      </c>
      <c r="B51" s="49" t="s">
        <v>88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50"/>
    </row>
    <row r="52" spans="1:16">
      <c r="A52" s="27"/>
      <c r="B52" s="35">
        <v>116441.41</v>
      </c>
      <c r="C52" s="35">
        <v>32.78</v>
      </c>
      <c r="D52" s="35">
        <v>19609.439999999999</v>
      </c>
      <c r="E52" s="35">
        <v>729583.92</v>
      </c>
      <c r="F52" s="35">
        <v>24061.56</v>
      </c>
      <c r="G52" s="35">
        <v>0</v>
      </c>
      <c r="H52" s="35">
        <v>0</v>
      </c>
      <c r="I52" s="35">
        <v>0</v>
      </c>
      <c r="J52" s="35">
        <v>23454.400000000001</v>
      </c>
      <c r="K52" s="35">
        <v>156867.6</v>
      </c>
      <c r="L52" s="35">
        <v>8510.2800000000007</v>
      </c>
      <c r="M52" s="35">
        <v>137259.54</v>
      </c>
      <c r="N52" s="35">
        <f>SUM(D52:M52)</f>
        <v>1099346.74</v>
      </c>
      <c r="O52" s="35">
        <v>175990.33</v>
      </c>
      <c r="P52" s="26">
        <v>32.78</v>
      </c>
    </row>
    <row r="53" spans="1:16">
      <c r="A53" s="27"/>
      <c r="B53" s="48" t="s">
        <v>120</v>
      </c>
      <c r="C53" s="48"/>
      <c r="D53" s="35">
        <v>0</v>
      </c>
      <c r="E53" s="35">
        <v>1200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55649.89</v>
      </c>
      <c r="N53" s="35">
        <f>SUM(D53:M53)</f>
        <v>56849.89</v>
      </c>
      <c r="O53" s="35"/>
      <c r="P53" s="27"/>
    </row>
    <row r="54" spans="1:16">
      <c r="A54" s="27"/>
      <c r="B54" s="48" t="s">
        <v>121</v>
      </c>
      <c r="C54" s="48"/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f>SUM(D54:M54)</f>
        <v>0</v>
      </c>
      <c r="O54" s="35"/>
      <c r="P54" s="27"/>
    </row>
    <row r="55" spans="1:16">
      <c r="A55" s="27"/>
      <c r="B55" s="48" t="s">
        <v>122</v>
      </c>
      <c r="C55" s="48"/>
      <c r="D55" s="35">
        <v>19463.400000000001</v>
      </c>
      <c r="E55" s="35">
        <v>729169.05</v>
      </c>
      <c r="F55" s="35">
        <v>23504.77</v>
      </c>
      <c r="G55" s="35">
        <v>0</v>
      </c>
      <c r="H55" s="35">
        <v>0</v>
      </c>
      <c r="I55" s="35">
        <v>0</v>
      </c>
      <c r="J55" s="35">
        <v>25218.63</v>
      </c>
      <c r="K55" s="35">
        <v>155499.10999999999</v>
      </c>
      <c r="L55" s="35">
        <v>8446.92</v>
      </c>
      <c r="M55" s="35">
        <v>135345.82999999999</v>
      </c>
      <c r="N55" s="35">
        <f>SUM(D55:M55)</f>
        <v>1096647.7100000002</v>
      </c>
      <c r="O55" s="35"/>
      <c r="P55" s="27"/>
    </row>
    <row r="56" spans="1:16">
      <c r="A56" s="27">
        <v>21</v>
      </c>
      <c r="B56" s="49" t="s">
        <v>89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50"/>
    </row>
    <row r="57" spans="1:16">
      <c r="A57" s="27"/>
      <c r="B57" s="35">
        <v>155793.76999999999</v>
      </c>
      <c r="C57" s="35">
        <v>248.6</v>
      </c>
      <c r="D57" s="35">
        <v>110018.4</v>
      </c>
      <c r="E57" s="35">
        <v>929655.48</v>
      </c>
      <c r="F57" s="35">
        <v>36113.79</v>
      </c>
      <c r="G57" s="35">
        <v>0</v>
      </c>
      <c r="H57" s="35">
        <v>0</v>
      </c>
      <c r="I57" s="35">
        <v>0</v>
      </c>
      <c r="J57" s="35">
        <v>39475.74</v>
      </c>
      <c r="K57" s="35">
        <v>94614.96</v>
      </c>
      <c r="L57" s="35">
        <v>31721.9</v>
      </c>
      <c r="M57" s="35">
        <v>18900</v>
      </c>
      <c r="N57" s="35">
        <f>SUM(D57:M57)</f>
        <v>1260500.2699999998</v>
      </c>
      <c r="O57" s="35">
        <v>152180.85999999999</v>
      </c>
      <c r="P57" s="26">
        <v>81.569999999999993</v>
      </c>
    </row>
    <row r="58" spans="1:16">
      <c r="A58" s="27"/>
      <c r="B58" s="48" t="s">
        <v>120</v>
      </c>
      <c r="C58" s="48"/>
      <c r="D58" s="35">
        <v>-2292.0500000000002</v>
      </c>
      <c r="E58" s="35">
        <v>6300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f>SUM(D58:M58)</f>
        <v>4007.95</v>
      </c>
      <c r="O58" s="35"/>
      <c r="P58" s="27"/>
    </row>
    <row r="59" spans="1:16">
      <c r="A59" s="27"/>
      <c r="B59" s="48" t="s">
        <v>121</v>
      </c>
      <c r="C59" s="48"/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f>SUM(D59:M59)</f>
        <v>0</v>
      </c>
      <c r="O59" s="35"/>
      <c r="P59" s="27"/>
    </row>
    <row r="60" spans="1:16">
      <c r="A60" s="27"/>
      <c r="B60" s="48" t="s">
        <v>122</v>
      </c>
      <c r="C60" s="48"/>
      <c r="D60" s="35">
        <v>105979.52</v>
      </c>
      <c r="E60" s="35">
        <v>935177.46</v>
      </c>
      <c r="F60" s="35">
        <v>35535.93</v>
      </c>
      <c r="G60" s="35">
        <v>0</v>
      </c>
      <c r="H60" s="35">
        <v>8.36</v>
      </c>
      <c r="I60" s="35">
        <v>12.87</v>
      </c>
      <c r="J60" s="35">
        <v>42960.74</v>
      </c>
      <c r="K60" s="35">
        <v>94728.46</v>
      </c>
      <c r="L60" s="35">
        <v>34552.85</v>
      </c>
      <c r="M60" s="35">
        <v>18997.91</v>
      </c>
      <c r="N60" s="35">
        <f>SUM(D60:M60)</f>
        <v>1267954.1000000001</v>
      </c>
      <c r="O60" s="35"/>
      <c r="P60" s="27"/>
    </row>
    <row r="61" spans="1:16">
      <c r="A61" s="27">
        <v>22</v>
      </c>
      <c r="B61" s="49" t="s">
        <v>90</v>
      </c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50"/>
    </row>
    <row r="62" spans="1:16">
      <c r="A62" s="27"/>
      <c r="B62" s="35">
        <v>192216.9</v>
      </c>
      <c r="C62" s="35">
        <v>86.77</v>
      </c>
      <c r="D62" s="35">
        <v>110755.2</v>
      </c>
      <c r="E62" s="35">
        <v>1020609.24</v>
      </c>
      <c r="F62" s="35">
        <v>36385.99</v>
      </c>
      <c r="G62" s="35">
        <v>0</v>
      </c>
      <c r="H62" s="35">
        <v>0</v>
      </c>
      <c r="I62" s="35">
        <v>0</v>
      </c>
      <c r="J62" s="35">
        <v>34584.449999999997</v>
      </c>
      <c r="K62" s="35">
        <v>174993.12</v>
      </c>
      <c r="L62" s="35">
        <v>0</v>
      </c>
      <c r="M62" s="35">
        <v>0</v>
      </c>
      <c r="N62" s="35">
        <f>SUM(D62:M62)</f>
        <v>1377328</v>
      </c>
      <c r="O62" s="35">
        <v>249210.68</v>
      </c>
      <c r="P62" s="26">
        <v>109.63</v>
      </c>
    </row>
    <row r="63" spans="1:16">
      <c r="A63" s="27"/>
      <c r="B63" s="48" t="s">
        <v>120</v>
      </c>
      <c r="C63" s="48"/>
      <c r="D63" s="35">
        <v>-4614.8</v>
      </c>
      <c r="E63" s="35">
        <v>6000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31703.62</v>
      </c>
      <c r="M63" s="35">
        <v>0</v>
      </c>
      <c r="N63" s="35">
        <f>SUM(D63:M63)</f>
        <v>33088.82</v>
      </c>
      <c r="O63" s="35"/>
      <c r="P63" s="27"/>
    </row>
    <row r="64" spans="1:16">
      <c r="A64" s="27"/>
      <c r="B64" s="48" t="s">
        <v>121</v>
      </c>
      <c r="C64" s="48"/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f>SUM(D64:M64)</f>
        <v>0</v>
      </c>
      <c r="O64" s="35"/>
      <c r="P64" s="27"/>
    </row>
    <row r="65" spans="1:16">
      <c r="A65" s="27"/>
      <c r="B65" s="48" t="s">
        <v>122</v>
      </c>
      <c r="C65" s="48"/>
      <c r="D65" s="35">
        <v>92048.3</v>
      </c>
      <c r="E65" s="35">
        <v>997812.56</v>
      </c>
      <c r="F65" s="35">
        <v>34527.879999999997</v>
      </c>
      <c r="G65" s="35">
        <v>0</v>
      </c>
      <c r="H65" s="35">
        <v>6.97</v>
      </c>
      <c r="I65" s="35">
        <v>11.22</v>
      </c>
      <c r="J65" s="35">
        <v>34326.85</v>
      </c>
      <c r="K65" s="35">
        <v>168538.34</v>
      </c>
      <c r="L65" s="35">
        <v>25407.96</v>
      </c>
      <c r="M65" s="35">
        <v>765.82</v>
      </c>
      <c r="N65" s="35">
        <f>SUM(D65:M65)</f>
        <v>1353445.9000000001</v>
      </c>
      <c r="O65" s="35"/>
      <c r="P65" s="27"/>
    </row>
    <row r="66" spans="1:16">
      <c r="A66" s="27">
        <v>26</v>
      </c>
      <c r="B66" s="49" t="s">
        <v>91</v>
      </c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50"/>
    </row>
    <row r="67" spans="1:16">
      <c r="A67" s="27"/>
      <c r="B67" s="35">
        <v>184204.37</v>
      </c>
      <c r="C67" s="35">
        <v>0</v>
      </c>
      <c r="D67" s="35">
        <v>213132</v>
      </c>
      <c r="E67" s="35">
        <v>787309.68</v>
      </c>
      <c r="F67" s="35">
        <v>24412.34</v>
      </c>
      <c r="G67" s="35">
        <v>0</v>
      </c>
      <c r="H67" s="35">
        <v>0</v>
      </c>
      <c r="I67" s="35">
        <v>0</v>
      </c>
      <c r="J67" s="35">
        <v>58999.68</v>
      </c>
      <c r="K67" s="35">
        <v>237429</v>
      </c>
      <c r="L67" s="35">
        <v>0</v>
      </c>
      <c r="M67" s="35">
        <v>72464.88</v>
      </c>
      <c r="N67" s="35">
        <f>SUM(D67:M67)</f>
        <v>1393747.58</v>
      </c>
      <c r="O67" s="35">
        <v>169538.72</v>
      </c>
      <c r="P67" s="26">
        <v>0</v>
      </c>
    </row>
    <row r="68" spans="1:16">
      <c r="A68" s="27"/>
      <c r="B68" s="48" t="s">
        <v>120</v>
      </c>
      <c r="C68" s="48"/>
      <c r="D68" s="35">
        <v>0</v>
      </c>
      <c r="E68" s="35">
        <v>4200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f>SUM(D68:M68)</f>
        <v>4200</v>
      </c>
      <c r="O68" s="35"/>
      <c r="P68" s="27"/>
    </row>
    <row r="69" spans="1:16">
      <c r="A69" s="27"/>
      <c r="B69" s="48" t="s">
        <v>121</v>
      </c>
      <c r="C69" s="48"/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f>SUM(D69:M69)</f>
        <v>0</v>
      </c>
      <c r="O69" s="35"/>
      <c r="P69" s="27"/>
    </row>
    <row r="70" spans="1:16">
      <c r="A70" s="27"/>
      <c r="B70" s="48" t="s">
        <v>122</v>
      </c>
      <c r="C70" s="48"/>
      <c r="D70" s="35">
        <v>214810.52</v>
      </c>
      <c r="E70" s="35">
        <v>798251.79</v>
      </c>
      <c r="F70" s="35">
        <v>24249.89</v>
      </c>
      <c r="G70" s="35">
        <v>0</v>
      </c>
      <c r="H70" s="35">
        <v>0</v>
      </c>
      <c r="I70" s="35">
        <v>0</v>
      </c>
      <c r="J70" s="35">
        <v>63554.95</v>
      </c>
      <c r="K70" s="35">
        <v>238687.97</v>
      </c>
      <c r="L70" s="35">
        <v>0</v>
      </c>
      <c r="M70" s="35">
        <v>73058.11</v>
      </c>
      <c r="N70" s="35">
        <f>SUM(D70:M70)</f>
        <v>1412613.2300000002</v>
      </c>
      <c r="O70" s="35"/>
      <c r="P70" s="27"/>
    </row>
    <row r="71" spans="1:16">
      <c r="A71" s="27">
        <v>27</v>
      </c>
      <c r="B71" s="49" t="s">
        <v>92</v>
      </c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50"/>
    </row>
    <row r="72" spans="1:16">
      <c r="A72" s="27"/>
      <c r="B72" s="35">
        <v>208252.42</v>
      </c>
      <c r="C72" s="35">
        <v>0</v>
      </c>
      <c r="D72" s="35">
        <v>0</v>
      </c>
      <c r="E72" s="35">
        <v>782657.78</v>
      </c>
      <c r="F72" s="35">
        <v>0</v>
      </c>
      <c r="G72" s="35">
        <v>0</v>
      </c>
      <c r="H72" s="35">
        <v>0</v>
      </c>
      <c r="I72" s="35">
        <v>0</v>
      </c>
      <c r="J72" s="35">
        <v>30789.49</v>
      </c>
      <c r="K72" s="35">
        <v>111743.07</v>
      </c>
      <c r="L72" s="35">
        <v>57264.88</v>
      </c>
      <c r="M72" s="35">
        <v>13619.13</v>
      </c>
      <c r="N72" s="35">
        <f>SUM(D72:M72)</f>
        <v>996074.35000000009</v>
      </c>
      <c r="O72" s="35">
        <v>211810.64</v>
      </c>
      <c r="P72" s="26">
        <v>6.29</v>
      </c>
    </row>
    <row r="73" spans="1:16">
      <c r="A73" s="27"/>
      <c r="B73" s="48" t="s">
        <v>120</v>
      </c>
      <c r="C73" s="48"/>
      <c r="D73" s="35">
        <v>0</v>
      </c>
      <c r="E73" s="35">
        <v>16904.73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287.33</v>
      </c>
      <c r="N73" s="35">
        <f>SUM(D73:M73)</f>
        <v>17192.060000000001</v>
      </c>
      <c r="O73" s="35"/>
      <c r="P73" s="27"/>
    </row>
    <row r="74" spans="1:16">
      <c r="A74" s="27"/>
      <c r="B74" s="48" t="s">
        <v>121</v>
      </c>
      <c r="C74" s="48"/>
      <c r="D74" s="35">
        <v>0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f>SUM(D74:M74)</f>
        <v>0</v>
      </c>
      <c r="O74" s="35"/>
      <c r="P74" s="27"/>
    </row>
    <row r="75" spans="1:16">
      <c r="A75" s="27"/>
      <c r="B75" s="48" t="s">
        <v>122</v>
      </c>
      <c r="C75" s="48"/>
      <c r="D75" s="35">
        <v>0</v>
      </c>
      <c r="E75" s="35">
        <v>824579.11</v>
      </c>
      <c r="F75" s="35">
        <v>209.97</v>
      </c>
      <c r="G75" s="35">
        <v>10.98</v>
      </c>
      <c r="H75" s="35">
        <v>0</v>
      </c>
      <c r="I75" s="35">
        <v>0</v>
      </c>
      <c r="J75" s="35">
        <v>33065.519999999997</v>
      </c>
      <c r="K75" s="35">
        <v>111826.39</v>
      </c>
      <c r="L75" s="35">
        <v>26454.21</v>
      </c>
      <c r="M75" s="35">
        <v>13568.3</v>
      </c>
      <c r="N75" s="35">
        <f>SUM(D75:M75)</f>
        <v>1009714.48</v>
      </c>
      <c r="O75" s="35"/>
      <c r="P75" s="27"/>
    </row>
    <row r="76" spans="1:16">
      <c r="A76" s="27">
        <v>291</v>
      </c>
      <c r="B76" s="49" t="s">
        <v>141</v>
      </c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50"/>
    </row>
    <row r="77" spans="1:16">
      <c r="A77" s="27"/>
      <c r="B77" s="35">
        <v>103147.23</v>
      </c>
      <c r="C77" s="35">
        <v>0</v>
      </c>
      <c r="D77" s="35">
        <v>0</v>
      </c>
      <c r="E77" s="35">
        <v>369911.88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347780.4</v>
      </c>
      <c r="M77" s="35">
        <v>14336.16</v>
      </c>
      <c r="N77" s="35">
        <f>SUM(D77:M77)</f>
        <v>732028.44000000006</v>
      </c>
      <c r="O77" s="35">
        <v>141888.54</v>
      </c>
      <c r="P77" s="26">
        <v>0</v>
      </c>
    </row>
    <row r="78" spans="1:16">
      <c r="A78" s="27"/>
      <c r="B78" s="48" t="s">
        <v>120</v>
      </c>
      <c r="C78" s="48"/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-145.80000000000001</v>
      </c>
      <c r="M78" s="35">
        <v>0</v>
      </c>
      <c r="N78" s="35">
        <f>SUM(D78:M78)</f>
        <v>-145.80000000000001</v>
      </c>
      <c r="O78" s="35"/>
      <c r="P78" s="27"/>
    </row>
    <row r="79" spans="1:16">
      <c r="A79" s="27"/>
      <c r="B79" s="48" t="s">
        <v>121</v>
      </c>
      <c r="C79" s="48"/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f>SUM(D79:M79)</f>
        <v>0</v>
      </c>
      <c r="O79" s="35"/>
      <c r="P79" s="27"/>
    </row>
    <row r="80" spans="1:16">
      <c r="A80" s="27"/>
      <c r="B80" s="48" t="s">
        <v>122</v>
      </c>
      <c r="C80" s="48"/>
      <c r="D80" s="35">
        <v>0</v>
      </c>
      <c r="E80" s="35">
        <v>352332.06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328868.67</v>
      </c>
      <c r="M80" s="35">
        <v>11940.6</v>
      </c>
      <c r="N80" s="35">
        <f>SUM(D80:M80)</f>
        <v>693141.33</v>
      </c>
      <c r="O80" s="35"/>
      <c r="P80" s="27"/>
    </row>
    <row r="81" spans="1:16">
      <c r="A81" s="27">
        <v>54</v>
      </c>
      <c r="B81" s="49" t="s">
        <v>93</v>
      </c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50"/>
    </row>
    <row r="82" spans="1:16">
      <c r="A82" s="27"/>
      <c r="B82" s="35">
        <v>131027.15</v>
      </c>
      <c r="C82" s="35">
        <v>0</v>
      </c>
      <c r="D82" s="35">
        <v>31938</v>
      </c>
      <c r="E82" s="35">
        <v>458757.36</v>
      </c>
      <c r="F82" s="35">
        <v>17114.13</v>
      </c>
      <c r="G82" s="35">
        <v>0</v>
      </c>
      <c r="H82" s="35">
        <v>3661.02</v>
      </c>
      <c r="I82" s="35">
        <v>2950.18</v>
      </c>
      <c r="J82" s="35">
        <v>0</v>
      </c>
      <c r="K82" s="35">
        <v>91023.6</v>
      </c>
      <c r="L82" s="35">
        <v>53001.15</v>
      </c>
      <c r="M82" s="35">
        <v>33806.400000000001</v>
      </c>
      <c r="N82" s="35">
        <f>SUM(D82:M82)</f>
        <v>692251.84000000008</v>
      </c>
      <c r="O82" s="35">
        <v>111579.3</v>
      </c>
      <c r="P82" s="26">
        <v>192.34</v>
      </c>
    </row>
    <row r="83" spans="1:16">
      <c r="A83" s="27"/>
      <c r="B83" s="48" t="s">
        <v>120</v>
      </c>
      <c r="C83" s="48"/>
      <c r="D83" s="35">
        <v>0</v>
      </c>
      <c r="E83" s="35">
        <v>4000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f>SUM(D83:M83)</f>
        <v>4000</v>
      </c>
      <c r="O83" s="35"/>
      <c r="P83" s="27"/>
    </row>
    <row r="84" spans="1:16">
      <c r="A84" s="27"/>
      <c r="B84" s="48" t="s">
        <v>121</v>
      </c>
      <c r="C84" s="48"/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f>SUM(D84:M84)</f>
        <v>0</v>
      </c>
      <c r="O84" s="35"/>
      <c r="P84" s="27"/>
    </row>
    <row r="85" spans="1:16">
      <c r="A85" s="27"/>
      <c r="B85" s="48" t="s">
        <v>122</v>
      </c>
      <c r="C85" s="48"/>
      <c r="D85" s="35">
        <v>26672.87</v>
      </c>
      <c r="E85" s="35">
        <v>483746.38</v>
      </c>
      <c r="F85" s="35">
        <v>17704.36</v>
      </c>
      <c r="G85" s="35">
        <v>45.03</v>
      </c>
      <c r="H85" s="35">
        <v>3940.86</v>
      </c>
      <c r="I85" s="35">
        <v>3205.34</v>
      </c>
      <c r="J85" s="35">
        <v>162.77000000000001</v>
      </c>
      <c r="K85" s="35">
        <v>97564.160000000003</v>
      </c>
      <c r="L85" s="35">
        <v>52598.07</v>
      </c>
      <c r="M85" s="35">
        <v>30252.19</v>
      </c>
      <c r="N85" s="35">
        <f>SUM(D85:M85)</f>
        <v>715892.02999999991</v>
      </c>
      <c r="O85" s="35"/>
      <c r="P85" s="27"/>
    </row>
    <row r="86" spans="1:16">
      <c r="A86" s="27">
        <v>32</v>
      </c>
      <c r="B86" s="49" t="s">
        <v>94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50"/>
    </row>
    <row r="87" spans="1:16">
      <c r="A87" s="27"/>
      <c r="B87" s="35">
        <v>225218.92</v>
      </c>
      <c r="C87" s="35">
        <v>997.75</v>
      </c>
      <c r="D87" s="35">
        <v>123373.36</v>
      </c>
      <c r="E87" s="35">
        <v>1048347.72</v>
      </c>
      <c r="F87" s="35">
        <v>47325.48</v>
      </c>
      <c r="G87" s="35">
        <v>8938.33</v>
      </c>
      <c r="H87" s="35">
        <v>12317.53</v>
      </c>
      <c r="I87" s="35">
        <v>9869.59</v>
      </c>
      <c r="J87" s="35">
        <v>49260.68</v>
      </c>
      <c r="K87" s="35">
        <v>113278.08</v>
      </c>
      <c r="L87" s="35">
        <v>131109</v>
      </c>
      <c r="M87" s="35">
        <v>0</v>
      </c>
      <c r="N87" s="35">
        <f>SUM(D87:M87)</f>
        <v>1543819.7700000003</v>
      </c>
      <c r="O87" s="35">
        <v>266576.48</v>
      </c>
      <c r="P87" s="26">
        <v>387.27</v>
      </c>
    </row>
    <row r="88" spans="1:16">
      <c r="A88" s="27"/>
      <c r="B88" s="48" t="s">
        <v>120</v>
      </c>
      <c r="C88" s="48"/>
      <c r="D88" s="35">
        <v>0</v>
      </c>
      <c r="E88" s="35">
        <v>2000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13110.9</v>
      </c>
      <c r="M88" s="35">
        <v>0</v>
      </c>
      <c r="N88" s="35">
        <f>SUM(D88:M88)</f>
        <v>15110.9</v>
      </c>
      <c r="O88" s="35"/>
      <c r="P88" s="27"/>
    </row>
    <row r="89" spans="1:16">
      <c r="A89" s="27"/>
      <c r="B89" s="48" t="s">
        <v>121</v>
      </c>
      <c r="C89" s="48"/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f>SUM(D89:M89)</f>
        <v>0</v>
      </c>
      <c r="O89" s="35"/>
      <c r="P89" s="27"/>
    </row>
    <row r="90" spans="1:16">
      <c r="A90" s="27"/>
      <c r="B90" s="48" t="s">
        <v>122</v>
      </c>
      <c r="C90" s="48"/>
      <c r="D90" s="35">
        <v>117382.89</v>
      </c>
      <c r="E90" s="35">
        <v>1040248.83</v>
      </c>
      <c r="F90" s="35">
        <v>48077.39</v>
      </c>
      <c r="G90" s="35">
        <v>9080.1299999999992</v>
      </c>
      <c r="H90" s="35">
        <v>11749.54</v>
      </c>
      <c r="I90" s="35">
        <v>9416.6299999999992</v>
      </c>
      <c r="J90" s="35">
        <v>39240.32</v>
      </c>
      <c r="K90" s="35">
        <v>112846.9</v>
      </c>
      <c r="L90" s="35">
        <v>128920</v>
      </c>
      <c r="M90" s="35">
        <v>0</v>
      </c>
      <c r="N90" s="35">
        <f>SUM(D90:M90)</f>
        <v>1516962.6299999997</v>
      </c>
      <c r="O90" s="35"/>
      <c r="P90" s="27"/>
    </row>
    <row r="91" spans="1:16">
      <c r="A91" s="27">
        <v>33</v>
      </c>
      <c r="B91" s="49" t="s">
        <v>95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50"/>
    </row>
    <row r="92" spans="1:16">
      <c r="A92" s="27"/>
      <c r="B92" s="35">
        <v>569552.32999999996</v>
      </c>
      <c r="C92" s="35">
        <v>1608.81</v>
      </c>
      <c r="D92" s="35">
        <v>250906.2</v>
      </c>
      <c r="E92" s="35">
        <v>1703012.52</v>
      </c>
      <c r="F92" s="35">
        <v>191075.4</v>
      </c>
      <c r="G92" s="35">
        <v>35796.120000000003</v>
      </c>
      <c r="H92" s="35">
        <v>18238.87</v>
      </c>
      <c r="I92" s="35">
        <v>14615.96</v>
      </c>
      <c r="J92" s="35">
        <v>127605.57</v>
      </c>
      <c r="K92" s="35">
        <v>484843.2</v>
      </c>
      <c r="L92" s="35">
        <v>0</v>
      </c>
      <c r="M92" s="35">
        <v>0</v>
      </c>
      <c r="N92" s="35">
        <f>SUM(D92:M92)</f>
        <v>2826093.8400000003</v>
      </c>
      <c r="O92" s="35">
        <v>590053.74</v>
      </c>
      <c r="P92" s="26">
        <v>339.51</v>
      </c>
    </row>
    <row r="93" spans="1:16">
      <c r="A93" s="27"/>
      <c r="B93" s="48" t="s">
        <v>120</v>
      </c>
      <c r="C93" s="48"/>
      <c r="D93" s="35">
        <v>-125.86</v>
      </c>
      <c r="E93" s="35">
        <v>6645.69</v>
      </c>
      <c r="F93" s="35">
        <v>0</v>
      </c>
      <c r="G93" s="35">
        <v>0</v>
      </c>
      <c r="H93" s="35">
        <v>0</v>
      </c>
      <c r="I93" s="35">
        <v>0</v>
      </c>
      <c r="J93" s="35">
        <v>-48.82</v>
      </c>
      <c r="K93" s="35">
        <v>-243.2</v>
      </c>
      <c r="L93" s="35">
        <v>0</v>
      </c>
      <c r="M93" s="35">
        <v>0</v>
      </c>
      <c r="N93" s="35">
        <f>SUM(D93:M93)</f>
        <v>6227.81</v>
      </c>
      <c r="O93" s="35"/>
      <c r="P93" s="27"/>
    </row>
    <row r="94" spans="1:16">
      <c r="A94" s="27"/>
      <c r="B94" s="48" t="s">
        <v>121</v>
      </c>
      <c r="C94" s="48"/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f>SUM(D94:M94)</f>
        <v>0</v>
      </c>
      <c r="O94" s="35"/>
      <c r="P94" s="27"/>
    </row>
    <row r="95" spans="1:16">
      <c r="A95" s="27"/>
      <c r="B95" s="48" t="s">
        <v>122</v>
      </c>
      <c r="C95" s="48"/>
      <c r="D95" s="35">
        <v>245867.92</v>
      </c>
      <c r="E95" s="35">
        <v>1704155.94</v>
      </c>
      <c r="F95" s="35">
        <v>178078.66</v>
      </c>
      <c r="G95" s="35">
        <v>33359.980000000003</v>
      </c>
      <c r="H95" s="35">
        <v>21331.49</v>
      </c>
      <c r="I95" s="35">
        <v>16928.5</v>
      </c>
      <c r="J95" s="35">
        <v>136868.17000000001</v>
      </c>
      <c r="K95" s="35">
        <v>473960.28</v>
      </c>
      <c r="L95" s="35">
        <v>0</v>
      </c>
      <c r="M95" s="35">
        <v>0</v>
      </c>
      <c r="N95" s="35">
        <f>SUM(D95:M95)</f>
        <v>2810550.9400000004</v>
      </c>
      <c r="O95" s="35"/>
      <c r="P95" s="27"/>
    </row>
    <row r="96" spans="1:16">
      <c r="A96" s="27">
        <v>35</v>
      </c>
      <c r="B96" s="49" t="s">
        <v>96</v>
      </c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50"/>
    </row>
    <row r="97" spans="1:16">
      <c r="A97" s="27"/>
      <c r="B97" s="35">
        <v>182055.08</v>
      </c>
      <c r="C97" s="35">
        <v>0</v>
      </c>
      <c r="D97" s="35">
        <v>66255.899999999994</v>
      </c>
      <c r="E97" s="35">
        <v>769357.92</v>
      </c>
      <c r="F97" s="35">
        <v>26131.7</v>
      </c>
      <c r="G97" s="35">
        <v>0</v>
      </c>
      <c r="H97" s="35">
        <v>0</v>
      </c>
      <c r="I97" s="35">
        <v>0</v>
      </c>
      <c r="J97" s="35">
        <v>16638.95</v>
      </c>
      <c r="K97" s="35">
        <v>105218.88</v>
      </c>
      <c r="L97" s="35">
        <v>58305.22</v>
      </c>
      <c r="M97" s="35">
        <v>56754.45</v>
      </c>
      <c r="N97" s="35">
        <f>SUM(D97:M97)</f>
        <v>1098663.02</v>
      </c>
      <c r="O97" s="35">
        <v>197861.92</v>
      </c>
      <c r="P97" s="26">
        <v>399.82</v>
      </c>
    </row>
    <row r="98" spans="1:16">
      <c r="A98" s="27"/>
      <c r="B98" s="48" t="s">
        <v>120</v>
      </c>
      <c r="C98" s="48"/>
      <c r="D98" s="35">
        <v>0</v>
      </c>
      <c r="E98" s="35">
        <v>6000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f>SUM(D98:M98)</f>
        <v>6000</v>
      </c>
      <c r="O98" s="35"/>
      <c r="P98" s="27"/>
    </row>
    <row r="99" spans="1:16">
      <c r="A99" s="27"/>
      <c r="B99" s="48" t="s">
        <v>121</v>
      </c>
      <c r="C99" s="48"/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f>SUM(D99:M99)</f>
        <v>0</v>
      </c>
      <c r="O99" s="35"/>
      <c r="P99" s="27"/>
    </row>
    <row r="100" spans="1:16">
      <c r="A100" s="27"/>
      <c r="B100" s="48" t="s">
        <v>122</v>
      </c>
      <c r="C100" s="48"/>
      <c r="D100" s="35">
        <v>61614.97</v>
      </c>
      <c r="E100" s="35">
        <v>746662.57</v>
      </c>
      <c r="F100" s="35">
        <v>24591.03</v>
      </c>
      <c r="G100" s="35">
        <v>0</v>
      </c>
      <c r="H100" s="35">
        <v>15.69</v>
      </c>
      <c r="I100" s="35">
        <v>24.46</v>
      </c>
      <c r="J100" s="35">
        <v>21535.02</v>
      </c>
      <c r="K100" s="35">
        <v>100517.67</v>
      </c>
      <c r="L100" s="35">
        <v>26702.46</v>
      </c>
      <c r="M100" s="35">
        <v>107592.13</v>
      </c>
      <c r="N100" s="35">
        <f>SUM(D100:M100)</f>
        <v>1089256</v>
      </c>
      <c r="O100" s="35"/>
      <c r="P100" s="27"/>
    </row>
    <row r="101" spans="1:16">
      <c r="A101" s="27">
        <v>36</v>
      </c>
      <c r="B101" s="49" t="s">
        <v>97</v>
      </c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50"/>
    </row>
    <row r="102" spans="1:16">
      <c r="A102" s="27"/>
      <c r="B102" s="35">
        <v>601286.43000000005</v>
      </c>
      <c r="C102" s="35">
        <v>110.69</v>
      </c>
      <c r="D102" s="35">
        <v>0</v>
      </c>
      <c r="E102" s="35">
        <v>826544.12</v>
      </c>
      <c r="F102" s="35">
        <v>26113.96</v>
      </c>
      <c r="G102" s="35">
        <v>0</v>
      </c>
      <c r="H102" s="35">
        <v>18184.25</v>
      </c>
      <c r="I102" s="35">
        <v>14569.99</v>
      </c>
      <c r="J102" s="35">
        <v>45028.33</v>
      </c>
      <c r="K102" s="35">
        <v>105458.12</v>
      </c>
      <c r="L102" s="35">
        <v>30813.48</v>
      </c>
      <c r="M102" s="35">
        <v>0</v>
      </c>
      <c r="N102" s="35">
        <f>SUM(D102:M102)</f>
        <v>1066712.25</v>
      </c>
      <c r="O102" s="35">
        <v>461863.11</v>
      </c>
      <c r="P102" s="26">
        <v>187055.68</v>
      </c>
    </row>
    <row r="103" spans="1:16">
      <c r="A103" s="27"/>
      <c r="B103" s="48" t="s">
        <v>120</v>
      </c>
      <c r="C103" s="48"/>
      <c r="D103" s="35">
        <v>0</v>
      </c>
      <c r="E103" s="35">
        <v>-1032.42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f>SUM(D103:M103)</f>
        <v>-1032.42</v>
      </c>
      <c r="O103" s="35"/>
      <c r="P103" s="27"/>
    </row>
    <row r="104" spans="1:16">
      <c r="A104" s="27"/>
      <c r="B104" s="48" t="s">
        <v>121</v>
      </c>
      <c r="C104" s="48"/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f>SUM(D104:M104)</f>
        <v>0</v>
      </c>
      <c r="O104" s="35"/>
      <c r="P104" s="27"/>
    </row>
    <row r="105" spans="1:16">
      <c r="A105" s="27"/>
      <c r="B105" s="48" t="s">
        <v>122</v>
      </c>
      <c r="C105" s="48"/>
      <c r="D105" s="35">
        <v>1712.04</v>
      </c>
      <c r="E105" s="35">
        <v>1176661.54</v>
      </c>
      <c r="F105" s="35">
        <v>25848.34</v>
      </c>
      <c r="G105" s="35">
        <v>20.28</v>
      </c>
      <c r="H105" s="35">
        <v>15693.17</v>
      </c>
      <c r="I105" s="35">
        <v>12604.14</v>
      </c>
      <c r="J105" s="35">
        <v>43224.95</v>
      </c>
      <c r="K105" s="35">
        <v>105829.6</v>
      </c>
      <c r="L105" s="35">
        <v>10454.08</v>
      </c>
      <c r="M105" s="35">
        <v>0</v>
      </c>
      <c r="N105" s="35">
        <f>SUM(D105:M105)</f>
        <v>1392048.1400000001</v>
      </c>
      <c r="O105" s="35"/>
      <c r="P105" s="27"/>
    </row>
    <row r="106" spans="1:16">
      <c r="A106" s="27">
        <v>37</v>
      </c>
      <c r="B106" s="49" t="s">
        <v>98</v>
      </c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50"/>
    </row>
    <row r="107" spans="1:16">
      <c r="A107" s="27"/>
      <c r="B107" s="35">
        <v>234626.02</v>
      </c>
      <c r="C107" s="35">
        <v>6794.57</v>
      </c>
      <c r="D107" s="35">
        <v>0</v>
      </c>
      <c r="E107" s="35">
        <v>859733.28</v>
      </c>
      <c r="F107" s="35">
        <v>26842.49</v>
      </c>
      <c r="G107" s="35">
        <v>0</v>
      </c>
      <c r="H107" s="35">
        <v>34110.04</v>
      </c>
      <c r="I107" s="35">
        <v>27275.759999999998</v>
      </c>
      <c r="J107" s="35">
        <v>37637.42</v>
      </c>
      <c r="K107" s="35">
        <v>136017.48000000001</v>
      </c>
      <c r="L107" s="35">
        <v>264335.88</v>
      </c>
      <c r="M107" s="35">
        <v>0</v>
      </c>
      <c r="N107" s="35">
        <f>SUM(D107:M107)</f>
        <v>1385952.35</v>
      </c>
      <c r="O107" s="35">
        <v>302487.71999999997</v>
      </c>
      <c r="P107" s="26">
        <v>3051.56</v>
      </c>
    </row>
    <row r="108" spans="1:16">
      <c r="A108" s="27"/>
      <c r="B108" s="48" t="s">
        <v>120</v>
      </c>
      <c r="C108" s="48"/>
      <c r="D108" s="35">
        <v>0</v>
      </c>
      <c r="E108" s="35">
        <v>6000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f>SUM(D108:M108)</f>
        <v>6000</v>
      </c>
      <c r="O108" s="35"/>
      <c r="P108" s="27"/>
    </row>
    <row r="109" spans="1:16">
      <c r="A109" s="27"/>
      <c r="B109" s="48" t="s">
        <v>121</v>
      </c>
      <c r="C109" s="48"/>
      <c r="D109" s="35">
        <v>0</v>
      </c>
      <c r="E109" s="35">
        <v>0</v>
      </c>
      <c r="F109" s="35"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f>SUM(D109:M109)</f>
        <v>0</v>
      </c>
      <c r="O109" s="35"/>
      <c r="P109" s="27"/>
    </row>
    <row r="110" spans="1:16">
      <c r="A110" s="27"/>
      <c r="B110" s="48" t="s">
        <v>122</v>
      </c>
      <c r="C110" s="48"/>
      <c r="D110" s="35">
        <v>0</v>
      </c>
      <c r="E110" s="35">
        <v>831420.96</v>
      </c>
      <c r="F110" s="35">
        <v>25617.17</v>
      </c>
      <c r="G110" s="35">
        <v>68.989999999999995</v>
      </c>
      <c r="H110" s="35">
        <v>29144.959999999999</v>
      </c>
      <c r="I110" s="35">
        <v>23426.26</v>
      </c>
      <c r="J110" s="35">
        <v>22707.75</v>
      </c>
      <c r="K110" s="35">
        <v>132450.29</v>
      </c>
      <c r="L110" s="35">
        <v>255511.26</v>
      </c>
      <c r="M110" s="35">
        <v>0</v>
      </c>
      <c r="N110" s="35">
        <f>SUM(D110:M110)</f>
        <v>1320347.6399999999</v>
      </c>
      <c r="O110" s="35"/>
      <c r="P110" s="27"/>
    </row>
    <row r="111" spans="1:16">
      <c r="A111" s="27">
        <v>38</v>
      </c>
      <c r="B111" s="49" t="s">
        <v>99</v>
      </c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50"/>
    </row>
    <row r="112" spans="1:16">
      <c r="A112" s="27"/>
      <c r="B112" s="35">
        <v>214832.9</v>
      </c>
      <c r="C112" s="35">
        <v>29.54</v>
      </c>
      <c r="D112" s="35">
        <v>14793.57</v>
      </c>
      <c r="E112" s="35">
        <v>380556</v>
      </c>
      <c r="F112" s="35">
        <v>11462.76</v>
      </c>
      <c r="G112" s="35">
        <v>0</v>
      </c>
      <c r="H112" s="35">
        <v>4326.59</v>
      </c>
      <c r="I112" s="35">
        <v>3486.44</v>
      </c>
      <c r="J112" s="35">
        <v>8821.91</v>
      </c>
      <c r="K112" s="35">
        <v>62532.75</v>
      </c>
      <c r="L112" s="35">
        <v>47346.35</v>
      </c>
      <c r="M112" s="35">
        <v>7503.75</v>
      </c>
      <c r="N112" s="35">
        <f>SUM(D112:M112)</f>
        <v>540830.12</v>
      </c>
      <c r="O112" s="35">
        <v>108043.31</v>
      </c>
      <c r="P112" s="26">
        <v>0</v>
      </c>
    </row>
    <row r="113" spans="1:16">
      <c r="A113" s="27"/>
      <c r="B113" s="48" t="s">
        <v>120</v>
      </c>
      <c r="C113" s="48"/>
      <c r="D113" s="35">
        <v>0</v>
      </c>
      <c r="E113" s="35">
        <v>5171.7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f>SUM(D113:M113)</f>
        <v>5171.7</v>
      </c>
      <c r="O113" s="35"/>
      <c r="P113" s="27"/>
    </row>
    <row r="114" spans="1:16">
      <c r="A114" s="27"/>
      <c r="B114" s="48" t="s">
        <v>121</v>
      </c>
      <c r="C114" s="48"/>
      <c r="D114" s="35">
        <v>0</v>
      </c>
      <c r="E114" s="35">
        <v>0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f>SUM(D114:M114)</f>
        <v>0</v>
      </c>
      <c r="O114" s="35"/>
      <c r="P114" s="27"/>
    </row>
    <row r="115" spans="1:16">
      <c r="A115" s="27"/>
      <c r="B115" s="48" t="s">
        <v>122</v>
      </c>
      <c r="C115" s="48"/>
      <c r="D115" s="35">
        <v>20219.7</v>
      </c>
      <c r="E115" s="35">
        <v>462470.31</v>
      </c>
      <c r="F115" s="35">
        <v>13439.02</v>
      </c>
      <c r="G115" s="35">
        <v>0</v>
      </c>
      <c r="H115" s="35">
        <v>8711.85</v>
      </c>
      <c r="I115" s="35">
        <v>7010.56</v>
      </c>
      <c r="J115" s="35">
        <v>14423.13</v>
      </c>
      <c r="K115" s="35">
        <v>75110.460000000006</v>
      </c>
      <c r="L115" s="35">
        <v>56980.46</v>
      </c>
      <c r="M115" s="35">
        <v>7317.88</v>
      </c>
      <c r="N115" s="35">
        <f>SUM(D115:M115)</f>
        <v>665683.36999999988</v>
      </c>
      <c r="O115" s="35"/>
      <c r="P115" s="27"/>
    </row>
    <row r="116" spans="1:16">
      <c r="A116" s="27">
        <v>39</v>
      </c>
      <c r="B116" s="49" t="s">
        <v>100</v>
      </c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50"/>
    </row>
    <row r="117" spans="1:16">
      <c r="A117" s="27"/>
      <c r="B117" s="35">
        <v>153411.14000000001</v>
      </c>
      <c r="C117" s="35">
        <v>0</v>
      </c>
      <c r="D117" s="35">
        <v>0</v>
      </c>
      <c r="E117" s="35">
        <v>508964.88</v>
      </c>
      <c r="F117" s="35">
        <v>10973.82</v>
      </c>
      <c r="G117" s="35">
        <v>0</v>
      </c>
      <c r="H117" s="35">
        <v>6642.63</v>
      </c>
      <c r="I117" s="35">
        <v>5334.86</v>
      </c>
      <c r="J117" s="35">
        <v>28900.17</v>
      </c>
      <c r="K117" s="35">
        <v>120060.12</v>
      </c>
      <c r="L117" s="35">
        <v>14536.8</v>
      </c>
      <c r="M117" s="35">
        <v>0</v>
      </c>
      <c r="N117" s="35">
        <f>SUM(D117:M117)</f>
        <v>695413.28</v>
      </c>
      <c r="O117" s="35">
        <v>119227.2</v>
      </c>
      <c r="P117" s="26">
        <v>0</v>
      </c>
    </row>
    <row r="118" spans="1:16">
      <c r="A118" s="27"/>
      <c r="B118" s="48" t="s">
        <v>120</v>
      </c>
      <c r="C118" s="48"/>
      <c r="D118" s="35">
        <v>0</v>
      </c>
      <c r="E118" s="35">
        <v>8000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f>SUM(D118:M118)</f>
        <v>8000</v>
      </c>
      <c r="O118" s="35"/>
      <c r="P118" s="27"/>
    </row>
    <row r="119" spans="1:16">
      <c r="A119" s="27"/>
      <c r="B119" s="48" t="s">
        <v>121</v>
      </c>
      <c r="C119" s="48"/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f>SUM(D119:M119)</f>
        <v>0</v>
      </c>
      <c r="O119" s="35"/>
      <c r="P119" s="27"/>
    </row>
    <row r="120" spans="1:16">
      <c r="A120" s="27"/>
      <c r="B120" s="48" t="s">
        <v>122</v>
      </c>
      <c r="C120" s="48"/>
      <c r="D120" s="35">
        <v>6213.55</v>
      </c>
      <c r="E120" s="35">
        <v>541946.93000000005</v>
      </c>
      <c r="F120" s="35">
        <v>10647.66</v>
      </c>
      <c r="G120" s="35">
        <v>18.45</v>
      </c>
      <c r="H120" s="35">
        <v>5352.85</v>
      </c>
      <c r="I120" s="35">
        <v>4316.46</v>
      </c>
      <c r="J120" s="35">
        <v>27224.25</v>
      </c>
      <c r="K120" s="35">
        <v>118829.89</v>
      </c>
      <c r="L120" s="35">
        <v>17977.37</v>
      </c>
      <c r="M120" s="35">
        <v>5069.8100000000004</v>
      </c>
      <c r="N120" s="35">
        <f>SUM(D120:M120)</f>
        <v>737597.22000000009</v>
      </c>
      <c r="O120" s="35"/>
      <c r="P120" s="27"/>
    </row>
    <row r="121" spans="1:16">
      <c r="A121" s="27">
        <v>40</v>
      </c>
      <c r="B121" s="49" t="s">
        <v>101</v>
      </c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50"/>
    </row>
    <row r="122" spans="1:16">
      <c r="A122" s="27"/>
      <c r="B122" s="35">
        <v>339137.37</v>
      </c>
      <c r="C122" s="35">
        <v>1042.79</v>
      </c>
      <c r="D122" s="35">
        <v>197164.79999999999</v>
      </c>
      <c r="E122" s="35">
        <v>1730121.36</v>
      </c>
      <c r="F122" s="35">
        <v>0</v>
      </c>
      <c r="G122" s="35">
        <v>0</v>
      </c>
      <c r="H122" s="35">
        <v>0</v>
      </c>
      <c r="I122" s="35">
        <v>0</v>
      </c>
      <c r="J122" s="35">
        <v>139860.4</v>
      </c>
      <c r="K122" s="35">
        <v>492912</v>
      </c>
      <c r="L122" s="35">
        <v>0</v>
      </c>
      <c r="M122" s="35">
        <v>0</v>
      </c>
      <c r="N122" s="35">
        <f>SUM(D122:M122)</f>
        <v>2560058.56</v>
      </c>
      <c r="O122" s="35">
        <v>281303.53999999998</v>
      </c>
      <c r="P122" s="26">
        <v>1089.56</v>
      </c>
    </row>
    <row r="123" spans="1:16">
      <c r="A123" s="27"/>
      <c r="B123" s="48" t="s">
        <v>120</v>
      </c>
      <c r="C123" s="48"/>
      <c r="D123" s="35">
        <v>0</v>
      </c>
      <c r="E123" s="35">
        <v>-1550.7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f>SUM(D123:M123)</f>
        <v>-1550.7</v>
      </c>
      <c r="O123" s="35"/>
      <c r="P123" s="27"/>
    </row>
    <row r="124" spans="1:16">
      <c r="A124" s="27"/>
      <c r="B124" s="48" t="s">
        <v>121</v>
      </c>
      <c r="C124" s="48"/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f>SUM(D124:M124)</f>
        <v>0</v>
      </c>
      <c r="O124" s="35"/>
      <c r="P124" s="27"/>
    </row>
    <row r="125" spans="1:16">
      <c r="A125" s="27"/>
      <c r="B125" s="48" t="s">
        <v>122</v>
      </c>
      <c r="C125" s="48"/>
      <c r="D125" s="35">
        <v>198255.37</v>
      </c>
      <c r="E125" s="35">
        <v>1743533.4</v>
      </c>
      <c r="F125" s="35">
        <v>0</v>
      </c>
      <c r="G125" s="35">
        <v>0</v>
      </c>
      <c r="H125" s="35">
        <v>455.01</v>
      </c>
      <c r="I125" s="35">
        <v>366.63</v>
      </c>
      <c r="J125" s="35">
        <v>178614.41</v>
      </c>
      <c r="K125" s="35">
        <v>495163.64</v>
      </c>
      <c r="L125" s="35">
        <v>0</v>
      </c>
      <c r="M125" s="35">
        <v>0</v>
      </c>
      <c r="N125" s="35">
        <f>SUM(D125:M125)</f>
        <v>2616388.46</v>
      </c>
      <c r="O125" s="35"/>
      <c r="P125" s="27"/>
    </row>
    <row r="126" spans="1:16">
      <c r="A126" s="27">
        <v>45</v>
      </c>
      <c r="B126" s="49" t="s">
        <v>102</v>
      </c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50"/>
    </row>
    <row r="127" spans="1:16">
      <c r="A127" s="27"/>
      <c r="B127" s="35">
        <v>128227.25</v>
      </c>
      <c r="C127" s="35">
        <v>0</v>
      </c>
      <c r="D127" s="35">
        <v>0</v>
      </c>
      <c r="E127" s="35">
        <v>688352.04</v>
      </c>
      <c r="F127" s="35">
        <v>0</v>
      </c>
      <c r="G127" s="35">
        <v>0</v>
      </c>
      <c r="H127" s="35">
        <v>4075.89</v>
      </c>
      <c r="I127" s="35">
        <v>3284.59</v>
      </c>
      <c r="J127" s="35">
        <v>18028.080000000002</v>
      </c>
      <c r="K127" s="35">
        <v>85407.6</v>
      </c>
      <c r="L127" s="35">
        <v>25459.599999999999</v>
      </c>
      <c r="M127" s="35">
        <v>27764.58</v>
      </c>
      <c r="N127" s="35">
        <f>SUM(D127:M127)</f>
        <v>852372.37999999989</v>
      </c>
      <c r="O127" s="35">
        <v>144778.19</v>
      </c>
      <c r="P127" s="26">
        <v>0</v>
      </c>
    </row>
    <row r="128" spans="1:16">
      <c r="A128" s="27"/>
      <c r="B128" s="48" t="s">
        <v>120</v>
      </c>
      <c r="C128" s="48"/>
      <c r="D128" s="35">
        <v>0</v>
      </c>
      <c r="E128" s="35">
        <v>2690.05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f>SUM(D128:M128)</f>
        <v>2690.05</v>
      </c>
      <c r="O128" s="35"/>
      <c r="P128" s="27"/>
    </row>
    <row r="129" spans="1:16">
      <c r="A129" s="27"/>
      <c r="B129" s="48" t="s">
        <v>121</v>
      </c>
      <c r="C129" s="48"/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f>SUM(D129:M129)</f>
        <v>0</v>
      </c>
      <c r="O129" s="35"/>
      <c r="P129" s="27"/>
    </row>
    <row r="130" spans="1:16">
      <c r="A130" s="27"/>
      <c r="B130" s="48" t="s">
        <v>122</v>
      </c>
      <c r="C130" s="48"/>
      <c r="D130" s="35">
        <v>0</v>
      </c>
      <c r="E130" s="35">
        <v>680159.07</v>
      </c>
      <c r="F130" s="35">
        <v>1637.89</v>
      </c>
      <c r="G130" s="35">
        <v>307.04000000000002</v>
      </c>
      <c r="H130" s="35">
        <v>4096.34</v>
      </c>
      <c r="I130" s="35">
        <v>3299.32</v>
      </c>
      <c r="J130" s="35">
        <v>15399.67</v>
      </c>
      <c r="K130" s="35">
        <v>83734.55</v>
      </c>
      <c r="L130" s="35">
        <v>49461.46</v>
      </c>
      <c r="M130" s="35">
        <v>416.15</v>
      </c>
      <c r="N130" s="35">
        <f>SUM(D130:M130)</f>
        <v>838511.49</v>
      </c>
      <c r="O130" s="35"/>
      <c r="P130" s="27"/>
    </row>
    <row r="131" spans="1:16">
      <c r="A131" s="27">
        <v>47</v>
      </c>
      <c r="B131" s="49" t="s">
        <v>103</v>
      </c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50"/>
    </row>
    <row r="132" spans="1:16">
      <c r="A132" s="27"/>
      <c r="B132" s="35">
        <v>184897.39</v>
      </c>
      <c r="C132" s="35">
        <v>367.33</v>
      </c>
      <c r="D132" s="35">
        <v>0</v>
      </c>
      <c r="E132" s="35">
        <v>540126.12</v>
      </c>
      <c r="F132" s="35">
        <v>0</v>
      </c>
      <c r="G132" s="35">
        <v>0</v>
      </c>
      <c r="H132" s="35">
        <v>5544.83</v>
      </c>
      <c r="I132" s="35">
        <v>4386.37</v>
      </c>
      <c r="J132" s="35">
        <v>19480.52</v>
      </c>
      <c r="K132" s="35">
        <v>0</v>
      </c>
      <c r="L132" s="35">
        <v>24019.439999999999</v>
      </c>
      <c r="M132" s="35">
        <v>0</v>
      </c>
      <c r="N132" s="35">
        <f>SUM(D132:M132)</f>
        <v>593557.27999999991</v>
      </c>
      <c r="O132" s="35">
        <v>193945.84</v>
      </c>
      <c r="P132" s="26">
        <v>367.33</v>
      </c>
    </row>
    <row r="133" spans="1:16">
      <c r="A133" s="27"/>
      <c r="B133" s="48" t="s">
        <v>120</v>
      </c>
      <c r="C133" s="48"/>
      <c r="D133" s="35">
        <v>0</v>
      </c>
      <c r="E133" s="35">
        <v>1996.15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f>SUM(D133:M133)</f>
        <v>1996.15</v>
      </c>
      <c r="O133" s="35"/>
      <c r="P133" s="27"/>
    </row>
    <row r="134" spans="1:16">
      <c r="A134" s="27"/>
      <c r="B134" s="48" t="s">
        <v>121</v>
      </c>
      <c r="C134" s="48"/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f>SUM(D134:M134)</f>
        <v>0</v>
      </c>
      <c r="O134" s="35"/>
      <c r="P134" s="27"/>
    </row>
    <row r="135" spans="1:16">
      <c r="A135" s="27"/>
      <c r="B135" s="48" t="s">
        <v>122</v>
      </c>
      <c r="C135" s="48"/>
      <c r="D135" s="35">
        <v>0</v>
      </c>
      <c r="E135" s="35">
        <v>533465.76</v>
      </c>
      <c r="F135" s="35">
        <v>291.88</v>
      </c>
      <c r="G135" s="35">
        <v>54.72</v>
      </c>
      <c r="H135" s="35">
        <v>6186.6</v>
      </c>
      <c r="I135" s="35">
        <v>4840.5</v>
      </c>
      <c r="J135" s="35">
        <v>19035.599999999999</v>
      </c>
      <c r="K135" s="35">
        <v>0</v>
      </c>
      <c r="L135" s="35">
        <v>22629.919999999998</v>
      </c>
      <c r="M135" s="35">
        <v>0</v>
      </c>
      <c r="N135" s="35">
        <f>SUM(D135:M135)</f>
        <v>586504.98</v>
      </c>
      <c r="O135" s="35"/>
      <c r="P135" s="27"/>
    </row>
    <row r="136" spans="1:16">
      <c r="A136" s="27">
        <v>48</v>
      </c>
      <c r="B136" s="49" t="s">
        <v>104</v>
      </c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50"/>
    </row>
    <row r="137" spans="1:16">
      <c r="A137" s="27"/>
      <c r="B137" s="35">
        <v>89187.32</v>
      </c>
      <c r="C137" s="35">
        <v>15.95</v>
      </c>
      <c r="D137" s="35">
        <v>7985.7</v>
      </c>
      <c r="E137" s="35">
        <v>657755.5</v>
      </c>
      <c r="F137" s="35">
        <v>25255.82</v>
      </c>
      <c r="G137" s="35">
        <v>4731.68</v>
      </c>
      <c r="H137" s="35">
        <v>0</v>
      </c>
      <c r="I137" s="35">
        <v>0</v>
      </c>
      <c r="J137" s="35">
        <v>18453.09</v>
      </c>
      <c r="K137" s="35">
        <v>95828.4</v>
      </c>
      <c r="L137" s="35">
        <v>95828.4</v>
      </c>
      <c r="M137" s="35">
        <v>0</v>
      </c>
      <c r="N137" s="35">
        <f>SUM(D137:M137)</f>
        <v>905838.59</v>
      </c>
      <c r="O137" s="35">
        <v>93799.81</v>
      </c>
      <c r="P137" s="26">
        <v>0</v>
      </c>
    </row>
    <row r="138" spans="1:16">
      <c r="A138" s="27"/>
      <c r="B138" s="48" t="s">
        <v>120</v>
      </c>
      <c r="C138" s="48"/>
      <c r="D138" s="35">
        <v>0</v>
      </c>
      <c r="E138" s="35">
        <v>6920.94</v>
      </c>
      <c r="F138" s="35">
        <v>300</v>
      </c>
      <c r="G138" s="35">
        <v>300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f>SUM(D138:M138)</f>
        <v>7520.94</v>
      </c>
      <c r="O138" s="35"/>
      <c r="P138" s="27"/>
    </row>
    <row r="139" spans="1:16">
      <c r="A139" s="27"/>
      <c r="B139" s="48" t="s">
        <v>121</v>
      </c>
      <c r="C139" s="48"/>
      <c r="D139" s="35">
        <v>0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f>SUM(D139:M139)</f>
        <v>0</v>
      </c>
      <c r="O139" s="35"/>
      <c r="P139" s="27"/>
    </row>
    <row r="140" spans="1:16">
      <c r="A140" s="27"/>
      <c r="B140" s="48" t="s">
        <v>122</v>
      </c>
      <c r="C140" s="48"/>
      <c r="D140" s="35">
        <v>12077.79</v>
      </c>
      <c r="E140" s="35">
        <v>655031.21</v>
      </c>
      <c r="F140" s="35">
        <v>27063.08</v>
      </c>
      <c r="G140" s="35">
        <v>5307.86</v>
      </c>
      <c r="H140" s="35">
        <v>0</v>
      </c>
      <c r="I140" s="35">
        <v>0</v>
      </c>
      <c r="J140" s="35">
        <v>18508.95</v>
      </c>
      <c r="K140" s="35">
        <v>95371.1</v>
      </c>
      <c r="L140" s="35">
        <v>95371.1</v>
      </c>
      <c r="M140" s="35">
        <v>0</v>
      </c>
      <c r="N140" s="35">
        <f>SUM(D140:M140)</f>
        <v>908731.08999999985</v>
      </c>
      <c r="O140" s="35"/>
      <c r="P140" s="27"/>
    </row>
    <row r="141" spans="1:16">
      <c r="A141" s="27">
        <v>42</v>
      </c>
      <c r="B141" s="49" t="s">
        <v>105</v>
      </c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50"/>
    </row>
    <row r="142" spans="1:16">
      <c r="A142" s="27"/>
      <c r="B142" s="35">
        <v>154126.53</v>
      </c>
      <c r="C142" s="35">
        <v>3543.83</v>
      </c>
      <c r="D142" s="35">
        <v>0</v>
      </c>
      <c r="E142" s="35">
        <v>645527.9</v>
      </c>
      <c r="F142" s="35">
        <v>38886.58</v>
      </c>
      <c r="G142" s="35">
        <v>7272.33</v>
      </c>
      <c r="H142" s="35">
        <v>12458.12</v>
      </c>
      <c r="I142" s="35">
        <v>10018.67</v>
      </c>
      <c r="J142" s="35">
        <v>22548.799999999999</v>
      </c>
      <c r="K142" s="35">
        <v>94291.199999999997</v>
      </c>
      <c r="L142" s="35">
        <v>94291.199999999997</v>
      </c>
      <c r="M142" s="35">
        <v>0</v>
      </c>
      <c r="N142" s="35">
        <f>SUM(D142:M142)</f>
        <v>925294.79999999993</v>
      </c>
      <c r="O142" s="35">
        <v>178843.43</v>
      </c>
      <c r="P142" s="26">
        <v>464.08</v>
      </c>
    </row>
    <row r="143" spans="1:16">
      <c r="A143" s="27"/>
      <c r="B143" s="48" t="s">
        <v>120</v>
      </c>
      <c r="C143" s="48"/>
      <c r="D143" s="35">
        <v>0</v>
      </c>
      <c r="E143" s="35">
        <v>9844</v>
      </c>
      <c r="F143" s="35">
        <v>-2630.56</v>
      </c>
      <c r="G143" s="35">
        <v>-491.2</v>
      </c>
      <c r="H143" s="35">
        <v>-52.58</v>
      </c>
      <c r="I143" s="35">
        <v>0</v>
      </c>
      <c r="J143" s="35">
        <v>-1078.8900000000001</v>
      </c>
      <c r="K143" s="35">
        <v>0</v>
      </c>
      <c r="L143" s="35">
        <v>0</v>
      </c>
      <c r="M143" s="35">
        <v>0</v>
      </c>
      <c r="N143" s="35">
        <f>SUM(D143:M143)</f>
        <v>5590.77</v>
      </c>
      <c r="O143" s="35"/>
      <c r="P143" s="27"/>
    </row>
    <row r="144" spans="1:16">
      <c r="A144" s="27"/>
      <c r="B144" s="48" t="s">
        <v>121</v>
      </c>
      <c r="C144" s="48"/>
      <c r="D144" s="35">
        <v>0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f>SUM(D144:M144)</f>
        <v>0</v>
      </c>
      <c r="O144" s="35"/>
      <c r="P144" s="27"/>
    </row>
    <row r="145" spans="1:16">
      <c r="A145" s="27"/>
      <c r="B145" s="48" t="s">
        <v>122</v>
      </c>
      <c r="C145" s="48"/>
      <c r="D145" s="35">
        <v>0</v>
      </c>
      <c r="E145" s="35">
        <v>630958.88</v>
      </c>
      <c r="F145" s="35">
        <v>37009.279999999999</v>
      </c>
      <c r="G145" s="35">
        <v>6921.29</v>
      </c>
      <c r="H145" s="35">
        <v>12125.47</v>
      </c>
      <c r="I145" s="35">
        <v>9751.25</v>
      </c>
      <c r="J145" s="35">
        <v>22750.31</v>
      </c>
      <c r="K145" s="35">
        <v>91786.22</v>
      </c>
      <c r="L145" s="35">
        <v>91786.22</v>
      </c>
      <c r="M145" s="35">
        <v>0</v>
      </c>
      <c r="N145" s="35">
        <f>SUM(D145:M145)</f>
        <v>903088.92</v>
      </c>
      <c r="O145" s="35"/>
      <c r="P145" s="27"/>
    </row>
    <row r="146" spans="1:16">
      <c r="A146" s="27">
        <v>43</v>
      </c>
      <c r="B146" s="49" t="s">
        <v>106</v>
      </c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50"/>
    </row>
    <row r="147" spans="1:16">
      <c r="A147" s="27"/>
      <c r="B147" s="35">
        <v>628067.23</v>
      </c>
      <c r="C147" s="35">
        <v>0</v>
      </c>
      <c r="D147" s="35">
        <v>95011.199999999997</v>
      </c>
      <c r="E147" s="35">
        <v>653889.04</v>
      </c>
      <c r="F147" s="35">
        <v>0</v>
      </c>
      <c r="G147" s="35">
        <v>0</v>
      </c>
      <c r="H147" s="35">
        <v>0</v>
      </c>
      <c r="I147" s="35">
        <v>0</v>
      </c>
      <c r="J147" s="35">
        <v>42886.47</v>
      </c>
      <c r="K147" s="35">
        <v>93916.800000000003</v>
      </c>
      <c r="L147" s="35">
        <v>0</v>
      </c>
      <c r="M147" s="35">
        <v>0</v>
      </c>
      <c r="N147" s="35">
        <f>SUM(D147:M147)</f>
        <v>885703.51</v>
      </c>
      <c r="O147" s="35">
        <v>677809.57</v>
      </c>
      <c r="P147" s="26">
        <v>33.56</v>
      </c>
    </row>
    <row r="148" spans="1:16">
      <c r="A148" s="27"/>
      <c r="B148" s="48" t="s">
        <v>120</v>
      </c>
      <c r="C148" s="48"/>
      <c r="D148" s="35">
        <v>0</v>
      </c>
      <c r="E148" s="35">
        <v>11509.14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f>SUM(D148:M148)</f>
        <v>11509.14</v>
      </c>
      <c r="O148" s="35"/>
      <c r="P148" s="27"/>
    </row>
    <row r="149" spans="1:16">
      <c r="A149" s="27"/>
      <c r="B149" s="48" t="s">
        <v>121</v>
      </c>
      <c r="C149" s="48"/>
      <c r="D149" s="35">
        <v>0</v>
      </c>
      <c r="E149" s="35">
        <v>0</v>
      </c>
      <c r="F149" s="35"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f>SUM(D149:M149)</f>
        <v>0</v>
      </c>
      <c r="O149" s="35"/>
      <c r="P149" s="27"/>
    </row>
    <row r="150" spans="1:16">
      <c r="A150" s="27"/>
      <c r="B150" s="48" t="s">
        <v>122</v>
      </c>
      <c r="C150" s="48"/>
      <c r="D150" s="35">
        <v>87053.65</v>
      </c>
      <c r="E150" s="35">
        <v>632687.25</v>
      </c>
      <c r="F150" s="35">
        <v>135.68</v>
      </c>
      <c r="G150" s="35">
        <v>31.35</v>
      </c>
      <c r="H150" s="35">
        <v>66.83</v>
      </c>
      <c r="I150" s="35">
        <v>48.73</v>
      </c>
      <c r="J150" s="35">
        <v>41184.629999999997</v>
      </c>
      <c r="K150" s="35">
        <v>85991.54</v>
      </c>
      <c r="L150" s="35">
        <v>0</v>
      </c>
      <c r="M150" s="35">
        <v>304.20999999999998</v>
      </c>
      <c r="N150" s="35">
        <f>SUM(D150:M150)</f>
        <v>847503.87</v>
      </c>
      <c r="O150" s="35"/>
      <c r="P150" s="27"/>
    </row>
    <row r="151" spans="1:16">
      <c r="A151" s="27">
        <v>44</v>
      </c>
      <c r="B151" s="49" t="s">
        <v>107</v>
      </c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50"/>
    </row>
    <row r="152" spans="1:16">
      <c r="A152" s="27"/>
      <c r="B152" s="35">
        <v>147117.38</v>
      </c>
      <c r="C152" s="35">
        <v>316.5</v>
      </c>
      <c r="D152" s="35">
        <v>7923.3</v>
      </c>
      <c r="E152" s="35">
        <v>669384.69999999995</v>
      </c>
      <c r="F152" s="35">
        <v>76019.009999999995</v>
      </c>
      <c r="G152" s="35">
        <v>14246.8</v>
      </c>
      <c r="H152" s="35">
        <v>0</v>
      </c>
      <c r="I152" s="35">
        <v>0</v>
      </c>
      <c r="J152" s="35">
        <v>21032.86</v>
      </c>
      <c r="K152" s="35">
        <v>95090.4</v>
      </c>
      <c r="L152" s="35">
        <v>221877.6</v>
      </c>
      <c r="M152" s="35">
        <v>0</v>
      </c>
      <c r="N152" s="35">
        <f>SUM(D152:M152)</f>
        <v>1105574.6700000002</v>
      </c>
      <c r="O152" s="35">
        <v>140663.48000000001</v>
      </c>
      <c r="P152" s="26">
        <v>0</v>
      </c>
    </row>
    <row r="153" spans="1:16">
      <c r="A153" s="27"/>
      <c r="B153" s="48" t="s">
        <v>120</v>
      </c>
      <c r="C153" s="48"/>
      <c r="D153" s="35">
        <v>0</v>
      </c>
      <c r="E153" s="35">
        <v>15603.84</v>
      </c>
      <c r="F153" s="35">
        <v>2.8</v>
      </c>
      <c r="G153" s="35">
        <v>0.52</v>
      </c>
      <c r="H153" s="35">
        <v>0</v>
      </c>
      <c r="I153" s="35">
        <v>0</v>
      </c>
      <c r="J153" s="35">
        <v>2.5499999999999998</v>
      </c>
      <c r="K153" s="35">
        <v>93.6</v>
      </c>
      <c r="L153" s="35">
        <v>218.4</v>
      </c>
      <c r="M153" s="35">
        <v>0</v>
      </c>
      <c r="N153" s="35">
        <f>SUM(D153:M153)</f>
        <v>15921.71</v>
      </c>
      <c r="O153" s="35"/>
      <c r="P153" s="27"/>
    </row>
    <row r="154" spans="1:16">
      <c r="A154" s="27"/>
      <c r="B154" s="48" t="s">
        <v>121</v>
      </c>
      <c r="C154" s="48"/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f>SUM(D154:M154)</f>
        <v>0</v>
      </c>
      <c r="O154" s="35"/>
      <c r="P154" s="27"/>
    </row>
    <row r="155" spans="1:16">
      <c r="A155" s="27"/>
      <c r="B155" s="48" t="s">
        <v>122</v>
      </c>
      <c r="C155" s="48"/>
      <c r="D155" s="35">
        <v>12843.86</v>
      </c>
      <c r="E155" s="35">
        <v>695137.14</v>
      </c>
      <c r="F155" s="35">
        <v>66703.100000000006</v>
      </c>
      <c r="G155" s="35">
        <v>12492.72</v>
      </c>
      <c r="H155" s="35">
        <v>110.71</v>
      </c>
      <c r="I155" s="35">
        <v>170.3</v>
      </c>
      <c r="J155" s="35">
        <v>21309.57</v>
      </c>
      <c r="K155" s="35">
        <v>97748.46</v>
      </c>
      <c r="L155" s="35">
        <v>221117.92</v>
      </c>
      <c r="M155" s="35">
        <v>0</v>
      </c>
      <c r="N155" s="35">
        <f>SUM(D155:M155)</f>
        <v>1127633.7799999998</v>
      </c>
      <c r="O155" s="35"/>
      <c r="P155" s="27"/>
    </row>
    <row r="156" spans="1:16">
      <c r="A156" s="27">
        <v>51</v>
      </c>
      <c r="B156" s="49" t="s">
        <v>108</v>
      </c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50"/>
    </row>
    <row r="157" spans="1:16">
      <c r="A157" s="27"/>
      <c r="B157" s="35">
        <v>175971.49</v>
      </c>
      <c r="C157" s="35">
        <v>2157.44</v>
      </c>
      <c r="D157" s="35">
        <v>4464.6000000000004</v>
      </c>
      <c r="E157" s="35">
        <v>478158.72</v>
      </c>
      <c r="F157" s="35">
        <v>0</v>
      </c>
      <c r="G157" s="35">
        <v>0</v>
      </c>
      <c r="H157" s="35">
        <v>1356.19</v>
      </c>
      <c r="I157" s="35">
        <v>1092.8399999999999</v>
      </c>
      <c r="J157" s="35">
        <v>23664.62</v>
      </c>
      <c r="K157" s="35">
        <v>114230.16</v>
      </c>
      <c r="L157" s="35">
        <v>17093.04</v>
      </c>
      <c r="M157" s="35">
        <v>27744.3</v>
      </c>
      <c r="N157" s="35">
        <f>SUM(D157:M157)</f>
        <v>667804.47000000009</v>
      </c>
      <c r="O157" s="35">
        <v>236270.59</v>
      </c>
      <c r="P157" s="26">
        <v>1609.55</v>
      </c>
    </row>
    <row r="158" spans="1:16">
      <c r="A158" s="27"/>
      <c r="B158" s="48" t="s">
        <v>120</v>
      </c>
      <c r="C158" s="48"/>
      <c r="D158" s="35">
        <v>2232.3000000000002</v>
      </c>
      <c r="E158" s="35">
        <v>2811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f>SUM(D158:M158)</f>
        <v>5043.3</v>
      </c>
      <c r="O158" s="35"/>
      <c r="P158" s="27"/>
    </row>
    <row r="159" spans="1:16">
      <c r="A159" s="27"/>
      <c r="B159" s="48" t="s">
        <v>121</v>
      </c>
      <c r="C159" s="48"/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f>SUM(D159:M159)</f>
        <v>0</v>
      </c>
      <c r="O159" s="35"/>
      <c r="P159" s="27"/>
    </row>
    <row r="160" spans="1:16">
      <c r="A160" s="27"/>
      <c r="B160" s="48" t="s">
        <v>122</v>
      </c>
      <c r="C160" s="48"/>
      <c r="D160" s="35">
        <v>6276.58</v>
      </c>
      <c r="E160" s="35">
        <v>450772.17</v>
      </c>
      <c r="F160" s="35">
        <v>0</v>
      </c>
      <c r="G160" s="35">
        <v>0</v>
      </c>
      <c r="H160" s="35">
        <v>3634.01</v>
      </c>
      <c r="I160" s="35">
        <v>2922.15</v>
      </c>
      <c r="J160" s="35">
        <v>24633.86</v>
      </c>
      <c r="K160" s="35">
        <v>107140.39</v>
      </c>
      <c r="L160" s="35">
        <v>16114.74</v>
      </c>
      <c r="M160" s="35">
        <v>506.88</v>
      </c>
      <c r="N160" s="35">
        <f>SUM(D160:M160)</f>
        <v>612000.78</v>
      </c>
      <c r="O160" s="35"/>
      <c r="P160" s="27"/>
    </row>
    <row r="161" spans="1:16">
      <c r="A161" s="27">
        <v>52</v>
      </c>
      <c r="B161" s="49" t="s">
        <v>109</v>
      </c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50"/>
    </row>
    <row r="162" spans="1:16">
      <c r="A162" s="27"/>
      <c r="B162" s="35">
        <v>42706.04</v>
      </c>
      <c r="C162" s="35">
        <v>13.63</v>
      </c>
      <c r="D162" s="35">
        <v>25204</v>
      </c>
      <c r="E162" s="35">
        <v>382159.32</v>
      </c>
      <c r="F162" s="35">
        <v>0</v>
      </c>
      <c r="G162" s="35">
        <v>0</v>
      </c>
      <c r="H162" s="35">
        <v>20690.919999999998</v>
      </c>
      <c r="I162" s="35">
        <v>16661.73</v>
      </c>
      <c r="J162" s="35">
        <v>10579.78</v>
      </c>
      <c r="K162" s="35">
        <v>98547.6</v>
      </c>
      <c r="L162" s="35">
        <v>0</v>
      </c>
      <c r="M162" s="35">
        <v>0</v>
      </c>
      <c r="N162" s="35">
        <f>SUM(D162:M162)</f>
        <v>553843.35</v>
      </c>
      <c r="O162" s="35">
        <v>73594.720000000001</v>
      </c>
      <c r="P162" s="26">
        <v>0</v>
      </c>
    </row>
    <row r="163" spans="1:16">
      <c r="A163" s="27"/>
      <c r="B163" s="48" t="s">
        <v>120</v>
      </c>
      <c r="C163" s="48"/>
      <c r="D163" s="35">
        <v>0</v>
      </c>
      <c r="E163" s="35">
        <v>17076.23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12318.84</v>
      </c>
      <c r="L163" s="35">
        <v>0</v>
      </c>
      <c r="M163" s="35">
        <v>0</v>
      </c>
      <c r="N163" s="35">
        <f>SUM(D163:M163)</f>
        <v>29395.07</v>
      </c>
      <c r="O163" s="35"/>
      <c r="P163" s="27"/>
    </row>
    <row r="164" spans="1:16">
      <c r="A164" s="27"/>
      <c r="B164" s="48" t="s">
        <v>121</v>
      </c>
      <c r="C164" s="48"/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f>SUM(D164:M164)</f>
        <v>0</v>
      </c>
      <c r="O164" s="35"/>
      <c r="P164" s="27"/>
    </row>
    <row r="165" spans="1:16">
      <c r="A165" s="27"/>
      <c r="B165" s="48" t="s">
        <v>122</v>
      </c>
      <c r="C165" s="48"/>
      <c r="D165" s="35">
        <v>21036.240000000002</v>
      </c>
      <c r="E165" s="35">
        <v>388321.7</v>
      </c>
      <c r="F165" s="35">
        <v>0</v>
      </c>
      <c r="G165" s="35">
        <v>0</v>
      </c>
      <c r="H165" s="35">
        <v>21327.02</v>
      </c>
      <c r="I165" s="35">
        <v>17108.73</v>
      </c>
      <c r="J165" s="35">
        <v>10846.2</v>
      </c>
      <c r="K165" s="35">
        <v>93320.320000000007</v>
      </c>
      <c r="L165" s="35">
        <v>375.9</v>
      </c>
      <c r="M165" s="35">
        <v>0</v>
      </c>
      <c r="N165" s="35">
        <f>SUM(D165:M165)</f>
        <v>552336.11</v>
      </c>
      <c r="O165" s="35"/>
      <c r="P165" s="27"/>
    </row>
    <row r="166" spans="1:16">
      <c r="A166" s="27">
        <v>53</v>
      </c>
      <c r="B166" s="49" t="s">
        <v>110</v>
      </c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50"/>
    </row>
    <row r="167" spans="1:16" ht="18" customHeight="1">
      <c r="A167" s="27"/>
      <c r="B167" s="35">
        <v>285501.56</v>
      </c>
      <c r="C167" s="35">
        <v>19749.72</v>
      </c>
      <c r="D167" s="35">
        <v>133572.12</v>
      </c>
      <c r="E167" s="35">
        <v>752510.16</v>
      </c>
      <c r="F167" s="35">
        <v>24315.79</v>
      </c>
      <c r="G167" s="35">
        <v>0</v>
      </c>
      <c r="H167" s="35">
        <v>0</v>
      </c>
      <c r="I167" s="35">
        <v>0</v>
      </c>
      <c r="J167" s="35">
        <v>61420.69</v>
      </c>
      <c r="K167" s="35">
        <v>220736</v>
      </c>
      <c r="L167" s="35">
        <v>16345.41</v>
      </c>
      <c r="M167" s="35">
        <v>35040.300000000003</v>
      </c>
      <c r="N167" s="35">
        <f>SUM(D167:M167)</f>
        <v>1243940.47</v>
      </c>
      <c r="O167" s="35">
        <v>379600.03</v>
      </c>
      <c r="P167" s="26">
        <v>18478.55</v>
      </c>
    </row>
    <row r="168" spans="1:16">
      <c r="A168" s="27"/>
      <c r="B168" s="48" t="s">
        <v>120</v>
      </c>
      <c r="C168" s="48"/>
      <c r="D168" s="35">
        <v>0</v>
      </c>
      <c r="E168" s="35">
        <v>8105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534.08000000000004</v>
      </c>
      <c r="M168" s="35">
        <v>66499.960000000006</v>
      </c>
      <c r="N168" s="35">
        <f>SUM(D168:M168)</f>
        <v>75139.040000000008</v>
      </c>
      <c r="O168" s="35"/>
      <c r="P168" s="27"/>
    </row>
    <row r="169" spans="1:16">
      <c r="A169" s="27"/>
      <c r="B169" s="48" t="s">
        <v>121</v>
      </c>
      <c r="C169" s="48"/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f>SUM(D169:M169)</f>
        <v>0</v>
      </c>
      <c r="O169" s="35"/>
      <c r="P169" s="27"/>
    </row>
    <row r="170" spans="1:16">
      <c r="A170" s="27"/>
      <c r="B170" s="48" t="s">
        <v>122</v>
      </c>
      <c r="C170" s="48"/>
      <c r="D170" s="35">
        <v>125853.96</v>
      </c>
      <c r="E170" s="35">
        <v>722475.53</v>
      </c>
      <c r="F170" s="35">
        <v>22795.54</v>
      </c>
      <c r="G170" s="35">
        <v>0</v>
      </c>
      <c r="H170" s="35">
        <v>37.56</v>
      </c>
      <c r="I170" s="35">
        <v>0</v>
      </c>
      <c r="J170" s="35">
        <v>53908.76</v>
      </c>
      <c r="K170" s="35">
        <v>195967.29</v>
      </c>
      <c r="L170" s="35">
        <v>15416.66</v>
      </c>
      <c r="M170" s="35">
        <v>87254.57</v>
      </c>
      <c r="N170" s="35">
        <f>SUM(D170:M170)</f>
        <v>1223709.8700000001</v>
      </c>
      <c r="O170" s="35"/>
      <c r="P170" s="27"/>
    </row>
    <row r="171" spans="1:16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</row>
    <row r="172" spans="1:16">
      <c r="A172" s="27"/>
      <c r="B172" s="27"/>
      <c r="C172" s="27" t="s">
        <v>159</v>
      </c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</row>
    <row r="173" spans="1:16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</row>
    <row r="174" spans="1:16">
      <c r="A174" s="27"/>
      <c r="B174" s="27"/>
      <c r="C174" s="27" t="s">
        <v>160</v>
      </c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</row>
    <row r="175" spans="1:16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</row>
  </sheetData>
  <mergeCells count="147">
    <mergeCell ref="B164:C164"/>
    <mergeCell ref="B165:C165"/>
    <mergeCell ref="B168:C168"/>
    <mergeCell ref="B169:C169"/>
    <mergeCell ref="B166:P166"/>
    <mergeCell ref="B170:C170"/>
    <mergeCell ref="B153:C153"/>
    <mergeCell ref="B154:C154"/>
    <mergeCell ref="B155:C155"/>
    <mergeCell ref="B158:C158"/>
    <mergeCell ref="B159:C159"/>
    <mergeCell ref="B160:C160"/>
    <mergeCell ref="B163:C163"/>
    <mergeCell ref="B156:P156"/>
    <mergeCell ref="B161:P161"/>
    <mergeCell ref="B149:C149"/>
    <mergeCell ref="B150:C150"/>
    <mergeCell ref="B141:P141"/>
    <mergeCell ref="B146:P146"/>
    <mergeCell ref="B143:C143"/>
    <mergeCell ref="B144:C144"/>
    <mergeCell ref="B145:C145"/>
    <mergeCell ref="B148:C148"/>
    <mergeCell ref="B151:P151"/>
    <mergeCell ref="B130:C130"/>
    <mergeCell ref="B133:C133"/>
    <mergeCell ref="B134:C134"/>
    <mergeCell ref="B135:C135"/>
    <mergeCell ref="B138:C138"/>
    <mergeCell ref="B139:C139"/>
    <mergeCell ref="B140:C140"/>
    <mergeCell ref="B131:P131"/>
    <mergeCell ref="B136:P136"/>
    <mergeCell ref="B125:C125"/>
    <mergeCell ref="B128:C128"/>
    <mergeCell ref="B109:C109"/>
    <mergeCell ref="B96:P96"/>
    <mergeCell ref="B119:C119"/>
    <mergeCell ref="B120:C120"/>
    <mergeCell ref="B114:C114"/>
    <mergeCell ref="B115:C115"/>
    <mergeCell ref="B98:C98"/>
    <mergeCell ref="B103:C103"/>
    <mergeCell ref="B118:C118"/>
    <mergeCell ref="B108:C108"/>
    <mergeCell ref="B113:C113"/>
    <mergeCell ref="B110:C110"/>
    <mergeCell ref="B123:C123"/>
    <mergeCell ref="B124:C124"/>
    <mergeCell ref="B84:C84"/>
    <mergeCell ref="B85:C85"/>
    <mergeCell ref="B89:C89"/>
    <mergeCell ref="B90:C90"/>
    <mergeCell ref="B129:C129"/>
    <mergeCell ref="B121:P121"/>
    <mergeCell ref="B126:P126"/>
    <mergeCell ref="B88:C88"/>
    <mergeCell ref="B93:C93"/>
    <mergeCell ref="B94:C94"/>
    <mergeCell ref="B111:P111"/>
    <mergeCell ref="B116:P116"/>
    <mergeCell ref="B95:C95"/>
    <mergeCell ref="B99:C99"/>
    <mergeCell ref="B100:C100"/>
    <mergeCell ref="B104:C104"/>
    <mergeCell ref="B105:C105"/>
    <mergeCell ref="B101:P101"/>
    <mergeCell ref="B106:P106"/>
    <mergeCell ref="B1:P1"/>
    <mergeCell ref="B2:P2"/>
    <mergeCell ref="O4:P4"/>
    <mergeCell ref="N4:N5"/>
    <mergeCell ref="D4:D5"/>
    <mergeCell ref="E4:E5"/>
    <mergeCell ref="F4:F5"/>
    <mergeCell ref="G4:G5"/>
    <mergeCell ref="H4:H5"/>
    <mergeCell ref="B49:C49"/>
    <mergeCell ref="B50:C50"/>
    <mergeCell ref="B54:C54"/>
    <mergeCell ref="B55:C55"/>
    <mergeCell ref="B18:C18"/>
    <mergeCell ref="B15:C15"/>
    <mergeCell ref="L4:L5"/>
    <mergeCell ref="B19:C19"/>
    <mergeCell ref="B20:C20"/>
    <mergeCell ref="B24:C24"/>
    <mergeCell ref="B25:C25"/>
    <mergeCell ref="B8:C8"/>
    <mergeCell ref="B13:C13"/>
    <mergeCell ref="B10:C10"/>
    <mergeCell ref="B14:C14"/>
    <mergeCell ref="B23:C23"/>
    <mergeCell ref="B40:C40"/>
    <mergeCell ref="B43:C43"/>
    <mergeCell ref="B44:C44"/>
    <mergeCell ref="I4:I5"/>
    <mergeCell ref="J4:J5"/>
    <mergeCell ref="K4:K5"/>
    <mergeCell ref="B9:C9"/>
    <mergeCell ref="B4:C4"/>
    <mergeCell ref="B31:P31"/>
    <mergeCell ref="B36:P36"/>
    <mergeCell ref="B41:P41"/>
    <mergeCell ref="M4:M5"/>
    <mergeCell ref="B48:C48"/>
    <mergeCell ref="B38:C38"/>
    <mergeCell ref="B39:C39"/>
    <mergeCell ref="B29:C29"/>
    <mergeCell ref="B30:C30"/>
    <mergeCell ref="B33:C33"/>
    <mergeCell ref="B46:P46"/>
    <mergeCell ref="B35:C35"/>
    <mergeCell ref="B28:C28"/>
    <mergeCell ref="B34:C34"/>
    <mergeCell ref="B45:C45"/>
    <mergeCell ref="B6:P6"/>
    <mergeCell ref="B11:P11"/>
    <mergeCell ref="B16:P16"/>
    <mergeCell ref="B21:P21"/>
    <mergeCell ref="B26:P26"/>
    <mergeCell ref="B86:P86"/>
    <mergeCell ref="B51:P51"/>
    <mergeCell ref="B56:P56"/>
    <mergeCell ref="B61:P61"/>
    <mergeCell ref="B66:P66"/>
    <mergeCell ref="B60:C60"/>
    <mergeCell ref="B64:C64"/>
    <mergeCell ref="B65:C65"/>
    <mergeCell ref="B53:C53"/>
    <mergeCell ref="B58:C58"/>
    <mergeCell ref="B80:C80"/>
    <mergeCell ref="B63:C63"/>
    <mergeCell ref="B68:C68"/>
    <mergeCell ref="B71:P71"/>
    <mergeCell ref="B76:P76"/>
    <mergeCell ref="B81:P81"/>
    <mergeCell ref="B69:C69"/>
    <mergeCell ref="B70:C70"/>
    <mergeCell ref="B74:C74"/>
    <mergeCell ref="B91:P91"/>
    <mergeCell ref="B59:C59"/>
    <mergeCell ref="B78:C78"/>
    <mergeCell ref="B83:C83"/>
    <mergeCell ref="B73:C73"/>
    <mergeCell ref="B75:C75"/>
    <mergeCell ref="B79:C79"/>
  </mergeCells>
  <phoneticPr fontId="15" type="noConversion"/>
  <pageMargins left="0.70866141732283472" right="0.51181102362204722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СОИ тариф на 2025</vt:lpstr>
      <vt:lpstr>Расходы2025 </vt:lpstr>
      <vt:lpstr>расчтеты с РСО</vt:lpstr>
      <vt:lpstr>начисл и оплата по видам услуг </vt:lpstr>
    </vt:vector>
  </TitlesOfParts>
  <Company>Жилкомслужба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AZlobin</cp:lastModifiedBy>
  <cp:lastPrinted>2025-08-26T07:21:19Z</cp:lastPrinted>
  <dcterms:created xsi:type="dcterms:W3CDTF">2014-03-20T13:01:11Z</dcterms:created>
  <dcterms:modified xsi:type="dcterms:W3CDTF">2026-03-30T07:21:20Z</dcterms:modified>
</cp:coreProperties>
</file>